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45621"/>
</workbook>
</file>

<file path=xl/calcChain.xml><?xml version="1.0" encoding="utf-8"?>
<calcChain xmlns="http://schemas.openxmlformats.org/spreadsheetml/2006/main">
  <c r="F32" i="8" l="1"/>
  <c r="F30" i="8"/>
  <c r="F31" i="8"/>
  <c r="F6" i="8"/>
  <c r="F7" i="8"/>
  <c r="F8" i="8"/>
  <c r="F9" i="8"/>
  <c r="F10" i="8"/>
  <c r="F11" i="8"/>
  <c r="F12" i="8"/>
  <c r="F15" i="8"/>
  <c r="F16" i="8"/>
  <c r="F17" i="8"/>
  <c r="F29" i="8"/>
  <c r="F28" i="8"/>
  <c r="F27" i="8"/>
  <c r="F26" i="8"/>
  <c r="F25" i="8"/>
  <c r="F24" i="8"/>
  <c r="F23" i="8"/>
  <c r="F22" i="8"/>
  <c r="F21" i="8"/>
  <c r="F20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F5" i="8"/>
  <c r="F92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54" i="7"/>
  <c r="F55" i="7"/>
  <c r="F56" i="7"/>
  <c r="F57" i="7"/>
  <c r="F58" i="7"/>
  <c r="F18" i="7"/>
  <c r="F19" i="7"/>
  <c r="F20" i="7"/>
  <c r="F21" i="7"/>
  <c r="F22" i="7"/>
  <c r="F23" i="7"/>
  <c r="F24" i="7"/>
  <c r="F25" i="7"/>
  <c r="F14" i="7"/>
  <c r="F16" i="7"/>
  <c r="F17" i="7"/>
  <c r="F26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3" i="7"/>
  <c r="F32" i="7"/>
  <c r="F31" i="7"/>
  <c r="F30" i="7"/>
  <c r="F29" i="7"/>
  <c r="F28" i="7"/>
  <c r="F11" i="7"/>
  <c r="F10" i="7"/>
  <c r="F9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F7" i="7"/>
  <c r="F65" i="6"/>
  <c r="F66" i="6"/>
  <c r="F67" i="6"/>
  <c r="F68" i="6"/>
  <c r="F69" i="6"/>
  <c r="F60" i="6"/>
  <c r="F57" i="6"/>
  <c r="F54" i="6"/>
  <c r="F55" i="6"/>
  <c r="F56" i="6"/>
  <c r="F58" i="6"/>
  <c r="F59" i="6"/>
  <c r="F61" i="6"/>
  <c r="F62" i="6"/>
  <c r="F63" i="6"/>
  <c r="F49" i="6"/>
  <c r="F50" i="6"/>
  <c r="F51" i="6"/>
  <c r="F52" i="6"/>
  <c r="F53" i="6"/>
  <c r="F29" i="6"/>
  <c r="F8" i="6"/>
  <c r="F9" i="6"/>
  <c r="F10" i="6"/>
  <c r="F11" i="6"/>
  <c r="F12" i="6"/>
  <c r="F13" i="6"/>
  <c r="F14" i="6"/>
  <c r="F17" i="6"/>
  <c r="F18" i="6"/>
  <c r="F19" i="6"/>
  <c r="F20" i="6"/>
  <c r="F21" i="6"/>
  <c r="F23" i="6"/>
  <c r="F24" i="6"/>
  <c r="F25" i="6"/>
  <c r="F26" i="6"/>
  <c r="F27" i="6"/>
  <c r="F28" i="6"/>
  <c r="F30" i="6"/>
  <c r="F31" i="6"/>
  <c r="F33" i="6"/>
  <c r="F70" i="6" s="1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64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F7" i="6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63" i="5"/>
  <c r="F64" i="5"/>
  <c r="F65" i="5"/>
  <c r="F66" i="5"/>
  <c r="F67" i="5"/>
  <c r="F68" i="5"/>
  <c r="F62" i="5"/>
  <c r="F61" i="5"/>
  <c r="F28" i="5"/>
  <c r="F29" i="5"/>
  <c r="F30" i="5"/>
  <c r="F20" i="5"/>
  <c r="F21" i="5"/>
  <c r="F22" i="5"/>
  <c r="F23" i="5"/>
  <c r="F24" i="5"/>
  <c r="F25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13" i="5"/>
  <c r="F14" i="5"/>
  <c r="F15" i="5"/>
  <c r="F16" i="5"/>
  <c r="F17" i="5"/>
  <c r="F18" i="5"/>
  <c r="F19" i="5"/>
  <c r="F26" i="5"/>
  <c r="F27" i="5"/>
  <c r="F6" i="5"/>
  <c r="F7" i="5"/>
  <c r="F8" i="5"/>
  <c r="F9" i="5"/>
  <c r="F10" i="5"/>
  <c r="F42" i="5"/>
  <c r="F41" i="5"/>
  <c r="F40" i="5"/>
  <c r="F39" i="5"/>
  <c r="F38" i="5"/>
  <c r="F37" i="5"/>
  <c r="F36" i="5"/>
  <c r="F35" i="5"/>
  <c r="F34" i="5"/>
  <c r="F69" i="5" s="1"/>
  <c r="F12" i="5"/>
  <c r="F11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F83" i="5" l="1"/>
  <c r="F33" i="8"/>
  <c r="E35" i="8" s="1"/>
  <c r="E41" i="8" s="1"/>
  <c r="F19" i="8"/>
  <c r="F89" i="7"/>
  <c r="E93" i="7" s="1"/>
  <c r="F53" i="7"/>
  <c r="A54" i="7"/>
  <c r="A55" i="7" s="1"/>
  <c r="A56" i="7" s="1"/>
  <c r="A57" i="7" s="1"/>
  <c r="A58" i="7" s="1"/>
  <c r="F35" i="7"/>
  <c r="F27" i="7"/>
  <c r="F32" i="6"/>
  <c r="E71" i="6" s="1"/>
  <c r="E75" i="6" s="1"/>
  <c r="F22" i="6"/>
  <c r="A33" i="6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36" i="5"/>
  <c r="A37" i="5" s="1"/>
  <c r="A38" i="5" s="1"/>
  <c r="A39" i="5" s="1"/>
  <c r="A40" i="5" s="1"/>
  <c r="A41" i="5" s="1"/>
  <c r="F32" i="5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5" i="4"/>
  <c r="F34" i="4"/>
  <c r="F33" i="4"/>
  <c r="F32" i="4"/>
  <c r="F31" i="4"/>
  <c r="F30" i="4"/>
  <c r="F29" i="4"/>
  <c r="F28" i="4"/>
  <c r="F27" i="4"/>
  <c r="F26" i="4"/>
  <c r="F25" i="4"/>
  <c r="F21" i="4"/>
  <c r="F20" i="4"/>
  <c r="F19" i="4"/>
  <c r="F17" i="4"/>
  <c r="F16" i="4"/>
  <c r="F15" i="4"/>
  <c r="F14" i="4"/>
  <c r="F13" i="4"/>
  <c r="F12" i="4"/>
  <c r="F11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F23" i="4" l="1"/>
  <c r="E97" i="7"/>
  <c r="E101" i="7" s="1"/>
  <c r="E84" i="5"/>
  <c r="E88" i="5" s="1"/>
  <c r="F56" i="4"/>
  <c r="E57" i="4" s="1"/>
  <c r="E61" i="4" s="1"/>
  <c r="F36" i="4"/>
  <c r="A59" i="7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45" i="6"/>
  <c r="A46" i="6" s="1"/>
  <c r="A47" i="6" s="1"/>
  <c r="A48" i="6" s="1"/>
  <c r="A42" i="5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F81" i="3"/>
  <c r="F74" i="3"/>
  <c r="F75" i="3"/>
  <c r="F76" i="3"/>
  <c r="F77" i="3"/>
  <c r="F78" i="3"/>
  <c r="F79" i="3"/>
  <c r="F73" i="3"/>
  <c r="F72" i="3"/>
  <c r="F71" i="3"/>
  <c r="F70" i="3"/>
  <c r="F69" i="3"/>
  <c r="F68" i="3"/>
  <c r="A49" i="6" l="1"/>
  <c r="A50" i="6" s="1"/>
  <c r="A51" i="6" s="1"/>
  <c r="A52" i="6" s="1"/>
  <c r="A53" i="6" s="1"/>
  <c r="A54" i="6" s="1"/>
  <c r="A55" i="6" s="1"/>
  <c r="A56" i="6" s="1"/>
  <c r="F82" i="3"/>
  <c r="F80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8" i="3"/>
  <c r="F17" i="3"/>
  <c r="F16" i="3"/>
  <c r="F15" i="3"/>
  <c r="F14" i="3"/>
  <c r="F13" i="3"/>
  <c r="F12" i="3"/>
  <c r="F10" i="3"/>
  <c r="F7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F6" i="3"/>
  <c r="F84" i="3" l="1"/>
  <c r="A31" i="3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57" i="6"/>
  <c r="A58" i="6" s="1"/>
  <c r="A59" i="6" s="1"/>
  <c r="A61" i="6" s="1"/>
  <c r="A62" i="6" s="1"/>
  <c r="A63" i="6" s="1"/>
  <c r="A64" i="6" s="1"/>
  <c r="F11" i="3"/>
  <c r="F19" i="3"/>
  <c r="F59" i="2"/>
  <c r="F60" i="2"/>
  <c r="F61" i="2"/>
  <c r="F62" i="2"/>
  <c r="F63" i="2"/>
  <c r="F64" i="2"/>
  <c r="F65" i="2"/>
  <c r="F66" i="2"/>
  <c r="F67" i="2"/>
  <c r="F68" i="2"/>
  <c r="F69" i="2"/>
  <c r="F70" i="2"/>
  <c r="F72" i="2"/>
  <c r="F58" i="2"/>
  <c r="F25" i="2"/>
  <c r="F46" i="2"/>
  <c r="F47" i="2"/>
  <c r="F48" i="2"/>
  <c r="F49" i="2"/>
  <c r="F50" i="2"/>
  <c r="F51" i="2"/>
  <c r="F52" i="2"/>
  <c r="F53" i="2"/>
  <c r="F54" i="2"/>
  <c r="F55" i="2"/>
  <c r="F42" i="2"/>
  <c r="F43" i="2"/>
  <c r="F44" i="2"/>
  <c r="F45" i="2"/>
  <c r="F41" i="2"/>
  <c r="F40" i="2"/>
  <c r="F39" i="2"/>
  <c r="F38" i="2"/>
  <c r="F37" i="2"/>
  <c r="F36" i="2"/>
  <c r="F26" i="2"/>
  <c r="A65" i="6" l="1"/>
  <c r="A66" i="6" s="1"/>
  <c r="A67" i="6" s="1"/>
  <c r="A68" i="6" s="1"/>
  <c r="A69" i="6" s="1"/>
  <c r="A70" i="6" s="1"/>
  <c r="E85" i="3"/>
  <c r="E89" i="3" s="1"/>
  <c r="F71" i="2"/>
  <c r="F13" i="2"/>
  <c r="F14" i="2"/>
  <c r="F15" i="2"/>
  <c r="F16" i="2"/>
  <c r="F17" i="2"/>
  <c r="F18" i="2"/>
  <c r="F19" i="2"/>
  <c r="F21" i="2"/>
  <c r="F22" i="2"/>
  <c r="F23" i="2"/>
  <c r="F24" i="2"/>
  <c r="F27" i="2"/>
  <c r="F28" i="2"/>
  <c r="F29" i="2"/>
  <c r="F30" i="2"/>
  <c r="F31" i="2"/>
  <c r="F32" i="2"/>
  <c r="F33" i="2"/>
  <c r="F34" i="2"/>
  <c r="F35" i="2"/>
  <c r="F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F7" i="2"/>
  <c r="F12" i="2" s="1"/>
  <c r="F57" i="2" l="1"/>
  <c r="E74" i="2" s="1"/>
  <c r="E78" i="2" s="1"/>
  <c r="A18" i="2"/>
  <c r="A19" i="2" s="1"/>
  <c r="A20" i="2" s="1"/>
  <c r="A21" i="2" s="1"/>
  <c r="A22" i="2" s="1"/>
  <c r="F68" i="1"/>
  <c r="F69" i="1"/>
  <c r="F70" i="1"/>
  <c r="F71" i="1"/>
  <c r="F72" i="1"/>
  <c r="F73" i="1"/>
  <c r="F74" i="1"/>
  <c r="F75" i="1"/>
  <c r="F76" i="1"/>
  <c r="F77" i="1"/>
  <c r="F48" i="1"/>
  <c r="F39" i="1"/>
  <c r="F40" i="1"/>
  <c r="F41" i="1"/>
  <c r="F42" i="1"/>
  <c r="F43" i="1"/>
  <c r="F36" i="1"/>
  <c r="F31" i="1"/>
  <c r="F10" i="1"/>
  <c r="F11" i="1"/>
  <c r="F12" i="1"/>
  <c r="F9" i="1"/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F62" i="1"/>
  <c r="F63" i="1"/>
  <c r="F65" i="1"/>
  <c r="F51" i="1"/>
  <c r="F52" i="1"/>
  <c r="F53" i="1"/>
  <c r="F54" i="1"/>
  <c r="F55" i="1"/>
  <c r="F56" i="1"/>
  <c r="F57" i="1"/>
  <c r="F58" i="1"/>
  <c r="F59" i="1"/>
  <c r="F60" i="1"/>
  <c r="F61" i="1"/>
  <c r="F67" i="1"/>
  <c r="F78" i="1" s="1"/>
  <c r="F50" i="1"/>
  <c r="F66" i="1" l="1"/>
  <c r="E79" i="1" s="1"/>
  <c r="A42" i="2"/>
  <c r="A43" i="2" s="1"/>
  <c r="A44" i="2" s="1"/>
  <c r="A45" i="2" s="1"/>
  <c r="A46" i="2" s="1"/>
  <c r="F44" i="1"/>
  <c r="F45" i="1"/>
  <c r="F46" i="1"/>
  <c r="F47" i="1"/>
  <c r="F6" i="1"/>
  <c r="F14" i="1"/>
  <c r="F15" i="1"/>
  <c r="F16" i="1"/>
  <c r="F17" i="1"/>
  <c r="F19" i="1"/>
  <c r="F20" i="1"/>
  <c r="F21" i="1"/>
  <c r="F22" i="1"/>
  <c r="F23" i="1"/>
  <c r="F24" i="1"/>
  <c r="F26" i="1"/>
  <c r="F27" i="1"/>
  <c r="F28" i="1"/>
  <c r="F29" i="1"/>
  <c r="F30" i="1"/>
  <c r="F33" i="1"/>
  <c r="F34" i="1"/>
  <c r="F35" i="1"/>
  <c r="F37" i="1"/>
  <c r="F38" i="1"/>
  <c r="F5" i="1"/>
  <c r="F13" i="1" s="1"/>
  <c r="A6" i="1"/>
  <c r="A7" i="1" s="1"/>
  <c r="A8" i="1" s="1"/>
  <c r="A47" i="2" l="1"/>
  <c r="A48" i="2" s="1"/>
  <c r="A49" i="2" s="1"/>
  <c r="A50" i="2" s="1"/>
  <c r="F49" i="1"/>
  <c r="F32" i="1"/>
  <c r="F25" i="1"/>
  <c r="F18" i="1"/>
  <c r="A9" i="1"/>
  <c r="A10" i="1" s="1"/>
  <c r="A11" i="1" s="1"/>
  <c r="A12" i="1" s="1"/>
  <c r="A51" i="2" l="1"/>
  <c r="A52" i="2" s="1"/>
  <c r="A53" i="2" s="1"/>
  <c r="A54" i="2" s="1"/>
  <c r="A55" i="2" s="1"/>
  <c r="A56" i="2" s="1"/>
  <c r="A57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72" i="2" l="1"/>
  <c r="A58" i="2"/>
  <c r="A59" i="2" s="1"/>
  <c r="A31" i="1"/>
  <c r="A32" i="1" s="1"/>
  <c r="A33" i="1" s="1"/>
  <c r="A34" i="1" s="1"/>
  <c r="A35" i="1" s="1"/>
  <c r="A36" i="1" s="1"/>
  <c r="A37" i="1" s="1"/>
  <c r="A38" i="1" s="1"/>
  <c r="A60" i="2" l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39" i="1"/>
  <c r="A40" i="1" s="1"/>
  <c r="A41" i="1" s="1"/>
  <c r="A42" i="1" s="1"/>
  <c r="A43" i="1" s="1"/>
  <c r="A44" i="1" s="1"/>
  <c r="A45" i="1" s="1"/>
  <c r="A46" i="1" s="1"/>
  <c r="A47" i="1" s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<sst xmlns="http://schemas.openxmlformats.org/spreadsheetml/2006/main" count="1062" uniqueCount="477">
  <si>
    <t>СМЕТА</t>
  </si>
  <si>
    <t>№</t>
  </si>
  <si>
    <t>наименование работ</t>
  </si>
  <si>
    <t>един.изм.</t>
  </si>
  <si>
    <t>кол-во</t>
  </si>
  <si>
    <t>цена</t>
  </si>
  <si>
    <t>сумма</t>
  </si>
  <si>
    <t>Демонтажные работы</t>
  </si>
  <si>
    <t>шт</t>
  </si>
  <si>
    <t>кв.м.</t>
  </si>
  <si>
    <t>итого</t>
  </si>
  <si>
    <t>п.м.</t>
  </si>
  <si>
    <t>Стены</t>
  </si>
  <si>
    <t>Установка угла перфорированного</t>
  </si>
  <si>
    <t>Укладка плитки стен</t>
  </si>
  <si>
    <t>Укладка плитки пола</t>
  </si>
  <si>
    <t>Укладка ламината</t>
  </si>
  <si>
    <t>ОБЬЕМЫ ВЗЯТЫ ОРИЕНТИРОВОЧНО ВСЕ БУДЕТ ВЫСТОВЛЯТЬСЯ ПО ФАКТУ ВЫПОЛНЕННЫХ РАБОТ.</t>
  </si>
  <si>
    <t>ЦЕНЫ НА ВЫПОЛНЯЕМЫЕ РАБОТЫ ЯВЛЯЮТЬСЯ НЕ ИЗМЕННЫМИ НА ПРОТЯЖЕНИИ ВСЕГО РЕМОНТА</t>
  </si>
  <si>
    <t>Демонтаж существующей сантехники</t>
  </si>
  <si>
    <t>Демонтаж зашивки стояков</t>
  </si>
  <si>
    <t>Общестроительные работы</t>
  </si>
  <si>
    <t>Штукатурка стен по маякам с перетиркой и демонтажом маяков</t>
  </si>
  <si>
    <t xml:space="preserve">Грунтовка стен </t>
  </si>
  <si>
    <t>потолки</t>
  </si>
  <si>
    <t>Зашивка потолка г/к</t>
  </si>
  <si>
    <t>Зашивка короба г/к</t>
  </si>
  <si>
    <t>Подготовка и окраска потолка</t>
  </si>
  <si>
    <t>Подготовка и окраска короба потолка</t>
  </si>
  <si>
    <t>Полы</t>
  </si>
  <si>
    <t>Установка плинтуса пола пвх</t>
  </si>
  <si>
    <t>грунтовка пола</t>
  </si>
  <si>
    <t xml:space="preserve">Резка тех отверстий в плитки </t>
  </si>
  <si>
    <t>Резка угла 45 гр</t>
  </si>
  <si>
    <t>Подготовка и окраска откосов оконных</t>
  </si>
  <si>
    <t>ИТОГО ПО РАБОТАМ</t>
  </si>
  <si>
    <t>Демонтаж перегородок железобетонных (с фасовкой )</t>
  </si>
  <si>
    <t>Резка железобетонных прегородок</t>
  </si>
  <si>
    <t>Работы по сантехнике</t>
  </si>
  <si>
    <t>Устройство черновой разводки под сантех приборы</t>
  </si>
  <si>
    <t>точек</t>
  </si>
  <si>
    <t>Резка штроб водопровода</t>
  </si>
  <si>
    <t>Резка штроб канализации д.50</t>
  </si>
  <si>
    <t>Устройство черновой разводки под полотенцесушитель</t>
  </si>
  <si>
    <t>Установка инсталяции</t>
  </si>
  <si>
    <t>Установка встроенных смесителей</t>
  </si>
  <si>
    <t>Переделка стояка канализации</t>
  </si>
  <si>
    <t>Установка кранов отсекающих</t>
  </si>
  <si>
    <t>Установка трапа</t>
  </si>
  <si>
    <t>Установка умывальника со смесителем</t>
  </si>
  <si>
    <t>Навеска унитаза</t>
  </si>
  <si>
    <t>Навеска полотенцесушителя</t>
  </si>
  <si>
    <t>Установка фильтров тонкой очистки</t>
  </si>
  <si>
    <t>Расходные материалы на общестроительные работы,с учетом подъема и транспортных расходов,ориентировочно</t>
  </si>
  <si>
    <t xml:space="preserve">Расходные материалы по сантехнике(трубы,фитинги,канализация) ориентировочно </t>
  </si>
  <si>
    <t>Партизанский проспект</t>
  </si>
  <si>
    <t>Демонтаж дверей и свтроенных шкафов</t>
  </si>
  <si>
    <t>Демонтаж линолиума с плинтусами</t>
  </si>
  <si>
    <t>Демонтаж плитки</t>
  </si>
  <si>
    <t>Демонтаж обоев</t>
  </si>
  <si>
    <t>Устройство перегородок из гипсокартона с двухслойной зашивкой</t>
  </si>
  <si>
    <t>Устройство стяжки полп по маякам</t>
  </si>
  <si>
    <t>Укладка откосов плитки стен</t>
  </si>
  <si>
    <t>Устройство принудительной вытяжной вентиляции</t>
  </si>
  <si>
    <t>Устройство зашивки сантех стояка двух.слойной</t>
  </si>
  <si>
    <t>Установка люка скрытого доступа</t>
  </si>
  <si>
    <t>Штукатурка  откосов оконных</t>
  </si>
  <si>
    <t>подготовка стен под обои</t>
  </si>
  <si>
    <t>Подготовка откосов стен под обои</t>
  </si>
  <si>
    <t>Поклейка стен обоями</t>
  </si>
  <si>
    <t>Поклейка откосов стен обоями</t>
  </si>
  <si>
    <t>Перенос счетчиков воды</t>
  </si>
  <si>
    <t xml:space="preserve">Электромонтажные работы  </t>
  </si>
  <si>
    <t>Устройство черновой разводки</t>
  </si>
  <si>
    <t>Устройство силового ввода</t>
  </si>
  <si>
    <t>Установка щитка электрораспредилительного</t>
  </si>
  <si>
    <t>Установка автоматов</t>
  </si>
  <si>
    <t>Устройство распред.коробок</t>
  </si>
  <si>
    <t>Устройство слаботочного щитка</t>
  </si>
  <si>
    <t>Прокладка силовых линий до распред.коробок</t>
  </si>
  <si>
    <t>Установка розеток и выключателей</t>
  </si>
  <si>
    <t xml:space="preserve">Прокладка слаботочных линий </t>
  </si>
  <si>
    <t>Резка штроб</t>
  </si>
  <si>
    <t>Отчет</t>
  </si>
  <si>
    <t>наименование работ и материалов</t>
  </si>
  <si>
    <t>материалы</t>
  </si>
  <si>
    <t>АВАНС</t>
  </si>
  <si>
    <t>ИТОГО К ОПЛАТЕ</t>
  </si>
  <si>
    <t>ТРЕБУЕМАЯ СУММА С УЧЕТОМ ПРЕДОПЛАТЫ</t>
  </si>
  <si>
    <t>Мешки зеленые строит.</t>
  </si>
  <si>
    <t>уп</t>
  </si>
  <si>
    <t>Мешки белые строительные</t>
  </si>
  <si>
    <t>Вывоз и вынос мусора 13.11.</t>
  </si>
  <si>
    <t>материалы по чеку от 21.2018</t>
  </si>
  <si>
    <t>Подьем материалов</t>
  </si>
  <si>
    <t>Материалы и работа по электрике</t>
  </si>
  <si>
    <t>Устройство черновой разводки(розетки и выключатели)</t>
  </si>
  <si>
    <t>Распайка распред коробок</t>
  </si>
  <si>
    <t>Устройство скрытого кабель канала</t>
  </si>
  <si>
    <t>Прокладка кабеля силового</t>
  </si>
  <si>
    <t>Прокладка кабеля слаботочного</t>
  </si>
  <si>
    <t>Демонтаж существующей электрики и устройство временного освещения</t>
  </si>
  <si>
    <t>Монтаж щитка электрического</t>
  </si>
  <si>
    <t>Установка  автоматов</t>
  </si>
  <si>
    <t>Устройство силового ввода в квартиру</t>
  </si>
  <si>
    <t>Дин рейка</t>
  </si>
  <si>
    <t>Шина ноль</t>
  </si>
  <si>
    <t>Дхр 5*10</t>
  </si>
  <si>
    <t>Дхр 5*18</t>
  </si>
  <si>
    <t>Дхр 6*18</t>
  </si>
  <si>
    <t>подрозетники</t>
  </si>
  <si>
    <t>Подрозетник гипсокартон</t>
  </si>
  <si>
    <t>Кабель ввг  нг 3*1,5</t>
  </si>
  <si>
    <t>Кабель ввг нг 2*1,5</t>
  </si>
  <si>
    <t>Кабель ввг нг лс  3*2,5</t>
  </si>
  <si>
    <t>Кабель фтп</t>
  </si>
  <si>
    <t>Кабель тф фдж 690 с</t>
  </si>
  <si>
    <t>сиз 4</t>
  </si>
  <si>
    <t>Сиз 3</t>
  </si>
  <si>
    <t>Кабель ввг нг лс 3*6</t>
  </si>
  <si>
    <t xml:space="preserve">Изолента </t>
  </si>
  <si>
    <t>рул</t>
  </si>
  <si>
    <t>Штукатурка гипсовая</t>
  </si>
  <si>
    <t>Лампочка</t>
  </si>
  <si>
    <t>Клемные колпачки</t>
  </si>
  <si>
    <t>Щит на 18 модулей</t>
  </si>
  <si>
    <t>Автомат 40 а 2р</t>
  </si>
  <si>
    <t>Автомат 16 а 1р</t>
  </si>
  <si>
    <t>Автомат 10 а 1р</t>
  </si>
  <si>
    <t>Клемники</t>
  </si>
  <si>
    <t>Хомут нейлон</t>
  </si>
  <si>
    <t>Кабель ввг пнг лс 3*1,5</t>
  </si>
  <si>
    <t>Кабель пугв 1*6</t>
  </si>
  <si>
    <t>Труба гофрир.д.20</t>
  </si>
  <si>
    <t>Автомат диф с 40 А</t>
  </si>
  <si>
    <t xml:space="preserve">Автомат диф 25 а </t>
  </si>
  <si>
    <t>Комплектация и транспортные</t>
  </si>
  <si>
    <t>Сбивка плинтуса бетонного</t>
  </si>
  <si>
    <t>Сбивка плитки</t>
  </si>
  <si>
    <t>Демонтаж сантех приборов</t>
  </si>
  <si>
    <t>дкемонтаж зашивки стояков</t>
  </si>
  <si>
    <t>Демонтаж Шкафов и антресолей и разборка мебели</t>
  </si>
  <si>
    <t>Снятие обоев 2 слоя</t>
  </si>
  <si>
    <t>демонтаж зашивки на балконе</t>
  </si>
  <si>
    <t>Снятие шпатлевки стен</t>
  </si>
  <si>
    <t>демонтаж ж/б стен</t>
  </si>
  <si>
    <t>Резка ж/б стен</t>
  </si>
  <si>
    <t>Демонтаж  линолиума с плинтусами</t>
  </si>
  <si>
    <t>Демонтаж дверей</t>
  </si>
  <si>
    <t>РАМА БАЛКОННАЯ</t>
  </si>
  <si>
    <t>маяк штукатурный 0,6 Н2,5</t>
  </si>
  <si>
    <t>Грунтовка ст 19</t>
  </si>
  <si>
    <t>материалы по чек от 10.12.2018</t>
  </si>
  <si>
    <t>Грузчики</t>
  </si>
  <si>
    <t>профиль пристенный 50</t>
  </si>
  <si>
    <t>Раблты по выравниванию и штукатурке</t>
  </si>
  <si>
    <t>Грунтовка стен ст 17</t>
  </si>
  <si>
    <t>Грунтовка стен  бетон\контакт</t>
  </si>
  <si>
    <t xml:space="preserve">Штукатурка стен </t>
  </si>
  <si>
    <t>Штукатурка откосов проема</t>
  </si>
  <si>
    <t>Снятие краски стен кухни</t>
  </si>
  <si>
    <t>Заделка штроб</t>
  </si>
  <si>
    <t>Резка штроб канализации д.50 и д.32</t>
  </si>
  <si>
    <t>Устройство черновой разводки на смеситель ванны</t>
  </si>
  <si>
    <t>Нарезка резьб на полотенцесушитель</t>
  </si>
  <si>
    <t>Расбивка заливки стояка -бетонной</t>
  </si>
  <si>
    <t>материалы по сантехнике</t>
  </si>
  <si>
    <t>Кран 3/4</t>
  </si>
  <si>
    <t>Концевик 20/1/2 в.р.</t>
  </si>
  <si>
    <t>Концевик 20/1/2 н.р.</t>
  </si>
  <si>
    <t>Фильтр грубой очистки</t>
  </si>
  <si>
    <t>Комплект монтажа счетчиков</t>
  </si>
  <si>
    <t>Лента сант</t>
  </si>
  <si>
    <t>паста уплотнительная</t>
  </si>
  <si>
    <t>Угол экопл.с метал резьб 25/ 3/4</t>
  </si>
  <si>
    <t>Угол 25/90</t>
  </si>
  <si>
    <t>Угол 25/45</t>
  </si>
  <si>
    <t>Тройник с мет.резбь 25 1/2/25</t>
  </si>
  <si>
    <t>труба д.25</t>
  </si>
  <si>
    <t>Муфта 25</t>
  </si>
  <si>
    <t>вентиль 1д/1/2</t>
  </si>
  <si>
    <t>пар</t>
  </si>
  <si>
    <t>опора 25</t>
  </si>
  <si>
    <t>Гайка соед. М8 цинк</t>
  </si>
  <si>
    <t>Шпилька резьб м 8</t>
  </si>
  <si>
    <t>Муфта с в.опорой</t>
  </si>
  <si>
    <t>Угол мет в.р. 20/1/2</t>
  </si>
  <si>
    <t>тройник с мет.резбь в.р</t>
  </si>
  <si>
    <t>Муфта д.20</t>
  </si>
  <si>
    <t>Обвод раструбный д.20</t>
  </si>
  <si>
    <t>Угол 20/90</t>
  </si>
  <si>
    <t>Угол 20/45</t>
  </si>
  <si>
    <t>Тройник д.20</t>
  </si>
  <si>
    <t>Переход 20/1/2</t>
  </si>
  <si>
    <t>Разбор.соед.20/1/2</t>
  </si>
  <si>
    <t>Вентиль гориз.</t>
  </si>
  <si>
    <t>вентиль перекр.ду 15</t>
  </si>
  <si>
    <t>Кран шаровый</t>
  </si>
  <si>
    <t>Зажим бок.с винт.</t>
  </si>
  <si>
    <t>Гипс строительн.</t>
  </si>
  <si>
    <t>Труба п.н.20</t>
  </si>
  <si>
    <t>Манжет перход д50/73</t>
  </si>
  <si>
    <t>Колено 110/90</t>
  </si>
  <si>
    <t>Муфта д.110</t>
  </si>
  <si>
    <t>перход на чугун 124*110</t>
  </si>
  <si>
    <t>Колено 50/90</t>
  </si>
  <si>
    <t>Колено 50/45</t>
  </si>
  <si>
    <t>Труба 50/0,5</t>
  </si>
  <si>
    <t>Труба 50/0,3</t>
  </si>
  <si>
    <t>Тройник 50/50/90</t>
  </si>
  <si>
    <t>редукция</t>
  </si>
  <si>
    <t>труба 32/1</t>
  </si>
  <si>
    <t>Труба 32/0,5</t>
  </si>
  <si>
    <t>Труба 30/0,25</t>
  </si>
  <si>
    <t>Колено 32/90</t>
  </si>
  <si>
    <t>Колено 32/45</t>
  </si>
  <si>
    <t>Гофра инстал.</t>
  </si>
  <si>
    <t>Комплект крепления труб и доп крепления инсталяции</t>
  </si>
  <si>
    <r>
      <t>ИТОГО ПО РАБОТАМ</t>
    </r>
    <r>
      <rPr>
        <b/>
        <sz val="14"/>
        <color indexed="8"/>
        <rFont val="Calibri"/>
        <family val="2"/>
        <charset val="204"/>
      </rPr>
      <t xml:space="preserve"> и материалам</t>
    </r>
  </si>
  <si>
    <t>Чек №43347/4от 20.12.2018</t>
  </si>
  <si>
    <t>Подьем</t>
  </si>
  <si>
    <t>Чек №43945/4от 27.12.2018</t>
  </si>
  <si>
    <t>подьем</t>
  </si>
  <si>
    <t>Чек от 14.12.2018 материалы и подьем</t>
  </si>
  <si>
    <t>Подоконная доска 200*200*1600</t>
  </si>
  <si>
    <t xml:space="preserve">Накладки боковые </t>
  </si>
  <si>
    <t>Брус 50*70 6 м</t>
  </si>
  <si>
    <t>п.м</t>
  </si>
  <si>
    <t>Воздуховод</t>
  </si>
  <si>
    <t>Колено 90 гр</t>
  </si>
  <si>
    <t>Колено унив</t>
  </si>
  <si>
    <t>Воздуховод кругл.</t>
  </si>
  <si>
    <t>Анкер,саморезы</t>
  </si>
  <si>
    <t>Колено переход круглое</t>
  </si>
  <si>
    <t>Переход на круг</t>
  </si>
  <si>
    <t>Стяжка пола</t>
  </si>
  <si>
    <t>Вынос и вывоз мусора</t>
  </si>
  <si>
    <t>Электромонтажные работы</t>
  </si>
  <si>
    <t>Распайка распредкоробки</t>
  </si>
  <si>
    <t>Прокладка кабеля в металлорукаве</t>
  </si>
  <si>
    <t>Резка штроб теплого пола</t>
  </si>
  <si>
    <t>Устройство системы обогрева пола</t>
  </si>
  <si>
    <t>Кабель ввг 3*1,5</t>
  </si>
  <si>
    <t>кабель пугв 1*2,5</t>
  </si>
  <si>
    <t>Грунтовка пола</t>
  </si>
  <si>
    <t>Устройство стяжки по маякам</t>
  </si>
  <si>
    <t>Зашивка откосов потолка г/к</t>
  </si>
  <si>
    <t>Устройство перегородок из г/к с утеплением</t>
  </si>
  <si>
    <t>Устройство перегородки декоративной</t>
  </si>
  <si>
    <t>Демонтаж подоконной доски</t>
  </si>
  <si>
    <t>Монтаж подоконной доски</t>
  </si>
  <si>
    <t>Устройство пола балкона с утеплением</t>
  </si>
  <si>
    <t>Зашивка стен балкона с утеплением</t>
  </si>
  <si>
    <t>Зашивка потолка с утеплением</t>
  </si>
  <si>
    <t>Зашивка откосов стен</t>
  </si>
  <si>
    <t>Заделка люка пожарного</t>
  </si>
  <si>
    <t>Снятие краски ванна</t>
  </si>
  <si>
    <t>Грунтовка стен бетон контактом</t>
  </si>
  <si>
    <t>Штукатурка стен по маякам</t>
  </si>
  <si>
    <t>Разборка короба дымоудаления и зашивка</t>
  </si>
  <si>
    <t>Пробивка вытяжного канала и установка короба вентиляционного</t>
  </si>
  <si>
    <t>Дюбель гвоздь 6*80</t>
  </si>
  <si>
    <t>Диск полировочный черепашка</t>
  </si>
  <si>
    <t>Мешки для мусора</t>
  </si>
  <si>
    <t>Штукатурка ротбант</t>
  </si>
  <si>
    <t>Угол перфорированный</t>
  </si>
  <si>
    <t>Подвес прямой</t>
  </si>
  <si>
    <t>Наждачка</t>
  </si>
  <si>
    <t>лист</t>
  </si>
  <si>
    <t>Шпатлевка тайфун</t>
  </si>
  <si>
    <t>Лампочки</t>
  </si>
  <si>
    <t>грунтовка ст 19</t>
  </si>
  <si>
    <t>Гипсокартон влагост</t>
  </si>
  <si>
    <t>Саморез 25</t>
  </si>
  <si>
    <t>Клей люкс +</t>
  </si>
  <si>
    <t>Штукатурка люкс</t>
  </si>
  <si>
    <t>Грунтовка ст 17</t>
  </si>
  <si>
    <t>Саморезы 3,5*25</t>
  </si>
  <si>
    <t xml:space="preserve">Наждачка </t>
  </si>
  <si>
    <t>маяк штукаутрный</t>
  </si>
  <si>
    <t>Соединитель вентиляц д.100</t>
  </si>
  <si>
    <t>Соединитель с обр.клапаном</t>
  </si>
  <si>
    <t>гофра вентиляц алюмин</t>
  </si>
  <si>
    <t>Труба вентил.д100 0,5 м</t>
  </si>
  <si>
    <t>клей Люкс +</t>
  </si>
  <si>
    <t>Фуга жасмин се 40</t>
  </si>
  <si>
    <t>Лента малярная</t>
  </si>
  <si>
    <t>Комплектация и транспортные расходы</t>
  </si>
  <si>
    <t>подготовительные малярные работы</t>
  </si>
  <si>
    <t>кухня</t>
  </si>
  <si>
    <t>Подготовка потолка под окраску</t>
  </si>
  <si>
    <t>Подготовка стен под обои</t>
  </si>
  <si>
    <t>подготовка стен под окраску</t>
  </si>
  <si>
    <t>Подготовка откосов оконных под окраску</t>
  </si>
  <si>
    <t>грунтовка стен и потолка</t>
  </si>
  <si>
    <t>коридор</t>
  </si>
  <si>
    <t>Подготовка стен под окраску</t>
  </si>
  <si>
    <t>Штукатурка откосов входной двери</t>
  </si>
  <si>
    <t>Подготовка откоса входной двери под окраску</t>
  </si>
  <si>
    <t>Сбивка бетона арки</t>
  </si>
  <si>
    <t xml:space="preserve">штукатурка </t>
  </si>
  <si>
    <t>Подготовка арок входных под окраску</t>
  </si>
  <si>
    <t>Грунтовка потолка и стен</t>
  </si>
  <si>
    <t>детская</t>
  </si>
  <si>
    <t>зал</t>
  </si>
  <si>
    <t>Подготовка откосов потолка под окраску</t>
  </si>
  <si>
    <t>Подготовка откосов потолка под обои</t>
  </si>
  <si>
    <t>Подготовка откосов перегородки под окраску</t>
  </si>
  <si>
    <t>Подготовка откосов перегородки под обои</t>
  </si>
  <si>
    <t>Грунтовка стен и потолка</t>
  </si>
  <si>
    <t>балкон</t>
  </si>
  <si>
    <t>Подготовка потолка и стен под обои</t>
  </si>
  <si>
    <t>Подготовка откосов сткн под обои</t>
  </si>
  <si>
    <t xml:space="preserve">Грунтовка </t>
  </si>
  <si>
    <t>Доп работы</t>
  </si>
  <si>
    <t>установка угла перфорированного</t>
  </si>
  <si>
    <t>Облицовочные работы сан.узел</t>
  </si>
  <si>
    <t>Устройство вент.разводки с разбивкой и заделкой вент отверстий</t>
  </si>
  <si>
    <t>Зашивк инсталяции 2 слоя г/к</t>
  </si>
  <si>
    <t>Зашивка откосов г/к</t>
  </si>
  <si>
    <t xml:space="preserve">Штукатурка </t>
  </si>
  <si>
    <t xml:space="preserve">Грунтовка стен  </t>
  </si>
  <si>
    <t>Устройство стяжки</t>
  </si>
  <si>
    <t>Укладка плитки стен и пола</t>
  </si>
  <si>
    <t>Укладка фриза</t>
  </si>
  <si>
    <t>Сверление тех.отверстий</t>
  </si>
  <si>
    <t>Укладка откосов плитки</t>
  </si>
  <si>
    <t>Гидроизоляция пола</t>
  </si>
  <si>
    <t>Труба д.50</t>
  </si>
  <si>
    <t>Материалы на перепайку точки</t>
  </si>
  <si>
    <t>Разгрузка плитки</t>
  </si>
  <si>
    <t>герметик белый</t>
  </si>
  <si>
    <t>Лента малярная синяя</t>
  </si>
  <si>
    <t>Краска альпина</t>
  </si>
  <si>
    <t>Эмаль оконная</t>
  </si>
  <si>
    <t>Пленка</t>
  </si>
  <si>
    <t xml:space="preserve">Мешки строительные </t>
  </si>
  <si>
    <t>вынос и вывоз мусора 5 марта</t>
  </si>
  <si>
    <t>Эмаль для окон</t>
  </si>
  <si>
    <t>Клей обойный митилан</t>
  </si>
  <si>
    <t>Растворитель</t>
  </si>
  <si>
    <t>Клей обойный флизил.</t>
  </si>
  <si>
    <t>Подложка</t>
  </si>
  <si>
    <t>Кухня</t>
  </si>
  <si>
    <t xml:space="preserve">Укладка плитки стен  </t>
  </si>
  <si>
    <t>Резка тех отверстий</t>
  </si>
  <si>
    <t>переделка точки подвода в ванной с закладкой плитки</t>
  </si>
  <si>
    <t>Облицовочные работы кухня коридор</t>
  </si>
  <si>
    <t>Укладка декоров</t>
  </si>
  <si>
    <t>Сбивка бетона в ванной</t>
  </si>
  <si>
    <t>Срезка закладных</t>
  </si>
  <si>
    <t>малярные работы</t>
  </si>
  <si>
    <t>Окраска откосов потолка</t>
  </si>
  <si>
    <t>Окраска откоса оконного</t>
  </si>
  <si>
    <t>нанесение подложки и наснесение штукатурки оточенто</t>
  </si>
  <si>
    <t>Наненсение оточенто на откосы</t>
  </si>
  <si>
    <t>Окраска стен</t>
  </si>
  <si>
    <t>шпатлевка стен</t>
  </si>
  <si>
    <t>Окраска окна с двух сторон</t>
  </si>
  <si>
    <t>Коридор</t>
  </si>
  <si>
    <t>Окраска потолка</t>
  </si>
  <si>
    <t>Детская</t>
  </si>
  <si>
    <t>Окраска  потолка</t>
  </si>
  <si>
    <t>Оклейка стен обоями</t>
  </si>
  <si>
    <t>оклейка откосов стен обоями</t>
  </si>
  <si>
    <t>Зал</t>
  </si>
  <si>
    <t>окраска откосов перегородок</t>
  </si>
  <si>
    <t>Окраска окна с двух сторон и двери</t>
  </si>
  <si>
    <t>Нанесение декор штукат.ролл</t>
  </si>
  <si>
    <t>Нанесение декор штукат.ролл на откосы</t>
  </si>
  <si>
    <t>Окраска труб</t>
  </si>
  <si>
    <t>Гипс</t>
  </si>
  <si>
    <t>Доплата за дверь</t>
  </si>
  <si>
    <t>клей</t>
  </si>
  <si>
    <t>ламинат</t>
  </si>
  <si>
    <t>Розетки и выключ</t>
  </si>
  <si>
    <t>плитка</t>
  </si>
  <si>
    <t>Удлиннитель</t>
  </si>
  <si>
    <t>вывоз мусора  и вынос</t>
  </si>
  <si>
    <t>Кабель канал 25*25</t>
  </si>
  <si>
    <t>Зажим тв</t>
  </si>
  <si>
    <t>Розетка нар. 2мест</t>
  </si>
  <si>
    <t>набор разьемов</t>
  </si>
  <si>
    <t>клемная колодка</t>
  </si>
  <si>
    <t>выключатель а1-894</t>
  </si>
  <si>
    <t>Коробка установочная</t>
  </si>
  <si>
    <t>разветвитель</t>
  </si>
  <si>
    <t>Вентилятор</t>
  </si>
  <si>
    <t>Звонок бытовой</t>
  </si>
  <si>
    <t>Полусифон</t>
  </si>
  <si>
    <t>Столярные работы</t>
  </si>
  <si>
    <t>Сбивка над дверью</t>
  </si>
  <si>
    <t>Сбивка 2 порогов</t>
  </si>
  <si>
    <t>Укладка плитки балкон</t>
  </si>
  <si>
    <t>Перенос мебели</t>
  </si>
  <si>
    <t>Установка розеток и выкоючателей накладных</t>
  </si>
  <si>
    <t>резка отверстий для светильников</t>
  </si>
  <si>
    <t>Установка точечного светильника</t>
  </si>
  <si>
    <t>Коммутация линий в подрозетниках</t>
  </si>
  <si>
    <t>Установка светильника потолочного наклодного</t>
  </si>
  <si>
    <t>Навеска люстры зал</t>
  </si>
  <si>
    <t>Установка вентилятора</t>
  </si>
  <si>
    <t>Установка звонка с кнопкой</t>
  </si>
  <si>
    <t>Навеска бра</t>
  </si>
  <si>
    <t>Установка термостата</t>
  </si>
  <si>
    <t>Установка кабель канала</t>
  </si>
  <si>
    <t>Установка разветвителя</t>
  </si>
  <si>
    <t>опресовка наконечников</t>
  </si>
  <si>
    <t>Установка подрозетника</t>
  </si>
  <si>
    <t>материалы по электрике</t>
  </si>
  <si>
    <t>Материалы и работа по сантехнике</t>
  </si>
  <si>
    <t>Кран угловой 3/8</t>
  </si>
  <si>
    <t>кран угловой 3/4</t>
  </si>
  <si>
    <t>Концевик угловой д20 1/2</t>
  </si>
  <si>
    <t>тройник рр д.20</t>
  </si>
  <si>
    <t>лента фум</t>
  </si>
  <si>
    <t>тройник д.50\32</t>
  </si>
  <si>
    <t>Чашки декор разрезные 3\4</t>
  </si>
  <si>
    <t>Удлиннитель 1см</t>
  </si>
  <si>
    <t>Удлиннитель 1,5см</t>
  </si>
  <si>
    <t xml:space="preserve">Диск обрезной </t>
  </si>
  <si>
    <t>Сверло по керамике</t>
  </si>
  <si>
    <t>силикон прозрачный</t>
  </si>
  <si>
    <t>труба д.50 0.ю5 м</t>
  </si>
  <si>
    <t>гофра д.50</t>
  </si>
  <si>
    <t>Шланги игольчатые 1м.</t>
  </si>
  <si>
    <t>сифон с гофрой на кухню</t>
  </si>
  <si>
    <t>Щланги 1\2 на 3/8 40 см</t>
  </si>
  <si>
    <t>Угол д.32/45 канал.</t>
  </si>
  <si>
    <t>Работа по сантехнике</t>
  </si>
  <si>
    <t>Черновая разводка на посудомойку</t>
  </si>
  <si>
    <t>Подключение мойки</t>
  </si>
  <si>
    <t>Подключение посудомойки</t>
  </si>
  <si>
    <t>подключение измельчителя</t>
  </si>
  <si>
    <t>установка унитаза</t>
  </si>
  <si>
    <t>установка умывальника</t>
  </si>
  <si>
    <t>Подключение полотенцесушителя</t>
  </si>
  <si>
    <t>Установка ванны</t>
  </si>
  <si>
    <t>перенос крепления под ванну</t>
  </si>
  <si>
    <t>врезка смесителя на ванну</t>
  </si>
  <si>
    <t>Установка смесителя с душ стойкой</t>
  </si>
  <si>
    <t>подключение стиральной машины</t>
  </si>
  <si>
    <t>Установка кранов угловх</t>
  </si>
  <si>
    <t>установка удлиннителей</t>
  </si>
  <si>
    <t>Установка шкафа в коридоре</t>
  </si>
  <si>
    <t>Установка шкафа в ванной</t>
  </si>
  <si>
    <t>Требуемаая сумма</t>
  </si>
  <si>
    <t xml:space="preserve">Подьем мебели </t>
  </si>
  <si>
    <t>Карниз потолочный</t>
  </si>
  <si>
    <t>Гофра на воздуховод</t>
  </si>
  <si>
    <t>Переход возд.</t>
  </si>
  <si>
    <t>Соедин.вентиляц.</t>
  </si>
  <si>
    <t>Дюбель гвоздь 6*40</t>
  </si>
  <si>
    <t>Упор дверной</t>
  </si>
  <si>
    <t>Решетка вентил.</t>
  </si>
  <si>
    <t>Герметик</t>
  </si>
  <si>
    <t>Зеркало+полки</t>
  </si>
  <si>
    <t>Плинтус+заглушки+соедин.+оконьчания+планки</t>
  </si>
  <si>
    <t>Светильник кухонный</t>
  </si>
  <si>
    <t>Саморезы прес.шайба</t>
  </si>
  <si>
    <t>Дюбеля+саморезы</t>
  </si>
  <si>
    <t>Работы</t>
  </si>
  <si>
    <t>Установка плинтуса</t>
  </si>
  <si>
    <t>Установка планок порожных</t>
  </si>
  <si>
    <t>Установка вент решетки</t>
  </si>
  <si>
    <t>Установка светильника кухонного</t>
  </si>
  <si>
    <t>Установка полок стеклянных</t>
  </si>
  <si>
    <t>Вклейка зеркала и фуговка</t>
  </si>
  <si>
    <t>Установка держателя полотенца в ванну</t>
  </si>
  <si>
    <t>Установка штанги для шторки на ванну</t>
  </si>
  <si>
    <t>Нвеска  телевизоров</t>
  </si>
  <si>
    <t>Установка упора дверного</t>
  </si>
  <si>
    <t>Установка карниза потолочного</t>
  </si>
  <si>
    <t>Установка гофры</t>
  </si>
  <si>
    <t>Итого к оплате</t>
  </si>
  <si>
    <t>Аванс на мебель</t>
  </si>
  <si>
    <t>МЕБЕЛЬ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</si>
</sst>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28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6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/>
    <xf numFmtId="0" fontId="12" fillId="0" borderId="7" xfId="0" applyFont="1" applyBorder="1" applyAlignment="1">
      <alignment horizontal="center" vertical="center"/>
    </xf>
    <xf numFmtId="0" fontId="0" fillId="0" borderId="2" xfId="0" applyBorder="1" applyAlignment="1"/>
    <xf numFmtId="0" fontId="12" fillId="3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21" workbookViewId="0">
      <selection activeCell="H58" sqref="H58"/>
    </sheetView>
  </sheetViews>
  <sheetFormatPr defaultRowHeight="15" x14ac:dyDescent="0.25"/>
  <cols>
    <col min="1" max="1" width="3.140625" customWidth="1"/>
    <col min="2" max="2" width="52.7109375" customWidth="1"/>
    <col min="4" max="4" width="6.85546875" customWidth="1"/>
    <col min="5" max="5" width="6" customWidth="1"/>
    <col min="6" max="6" width="6.85546875" customWidth="1"/>
  </cols>
  <sheetData>
    <row r="1" spans="1:6" ht="31.5" x14ac:dyDescent="0.5">
      <c r="B1" s="91" t="s">
        <v>0</v>
      </c>
      <c r="C1" s="91"/>
      <c r="D1" s="91"/>
    </row>
    <row r="2" spans="1:6" x14ac:dyDescent="0.25">
      <c r="B2" s="92" t="s">
        <v>55</v>
      </c>
      <c r="C2" s="92"/>
      <c r="D2" s="92"/>
    </row>
    <row r="3" spans="1:6" x14ac:dyDescent="0.25">
      <c r="A3" s="1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2" t="s">
        <v>6</v>
      </c>
    </row>
    <row r="4" spans="1:6" x14ac:dyDescent="0.25">
      <c r="A4" s="3"/>
      <c r="B4" s="93" t="s">
        <v>7</v>
      </c>
      <c r="C4" s="94"/>
      <c r="D4" s="94"/>
      <c r="E4" s="95"/>
      <c r="F4" s="3"/>
    </row>
    <row r="5" spans="1:6" x14ac:dyDescent="0.25">
      <c r="A5" s="3">
        <v>1</v>
      </c>
      <c r="B5" s="4" t="s">
        <v>36</v>
      </c>
      <c r="C5" s="3" t="s">
        <v>9</v>
      </c>
      <c r="D5" s="3">
        <v>4</v>
      </c>
      <c r="E5" s="3">
        <v>20</v>
      </c>
      <c r="F5" s="3">
        <f>D5*E5</f>
        <v>80</v>
      </c>
    </row>
    <row r="6" spans="1:6" x14ac:dyDescent="0.25">
      <c r="A6" s="3">
        <f>SUM(A5,1)</f>
        <v>2</v>
      </c>
      <c r="B6" s="4" t="s">
        <v>37</v>
      </c>
      <c r="C6" s="3" t="s">
        <v>11</v>
      </c>
      <c r="D6" s="3">
        <v>5</v>
      </c>
      <c r="E6" s="3">
        <v>10</v>
      </c>
      <c r="F6" s="3">
        <f t="shared" ref="F6:F48" si="0">D6*E6</f>
        <v>50</v>
      </c>
    </row>
    <row r="7" spans="1:6" x14ac:dyDescent="0.25">
      <c r="A7" s="3">
        <f t="shared" ref="A7:A78" si="1">SUM(A6,1)</f>
        <v>3</v>
      </c>
      <c r="B7" s="4" t="s">
        <v>19</v>
      </c>
      <c r="C7" s="3"/>
      <c r="D7" s="3"/>
      <c r="E7" s="5"/>
      <c r="F7" s="3">
        <v>30</v>
      </c>
    </row>
    <row r="8" spans="1:6" x14ac:dyDescent="0.25">
      <c r="A8" s="3">
        <f t="shared" si="1"/>
        <v>4</v>
      </c>
      <c r="B8" s="12" t="s">
        <v>20</v>
      </c>
      <c r="C8" s="6"/>
      <c r="D8" s="6"/>
      <c r="E8" s="6"/>
      <c r="F8" s="3">
        <v>10</v>
      </c>
    </row>
    <row r="9" spans="1:6" x14ac:dyDescent="0.25">
      <c r="A9" s="3">
        <f t="shared" si="1"/>
        <v>5</v>
      </c>
      <c r="B9" s="12" t="s">
        <v>56</v>
      </c>
      <c r="C9" s="11" t="s">
        <v>8</v>
      </c>
      <c r="D9" s="11">
        <v>7</v>
      </c>
      <c r="E9" s="11">
        <v>7</v>
      </c>
      <c r="F9" s="3">
        <f>D9*E9</f>
        <v>49</v>
      </c>
    </row>
    <row r="10" spans="1:6" x14ac:dyDescent="0.25">
      <c r="A10" s="3">
        <f t="shared" si="1"/>
        <v>6</v>
      </c>
      <c r="B10" s="12" t="s">
        <v>57</v>
      </c>
      <c r="C10" s="11" t="s">
        <v>9</v>
      </c>
      <c r="D10" s="11">
        <v>38.799999999999997</v>
      </c>
      <c r="E10" s="11">
        <v>0.7</v>
      </c>
      <c r="F10" s="3">
        <f t="shared" ref="F10:F12" si="2">D10*E10</f>
        <v>27.159999999999997</v>
      </c>
    </row>
    <row r="11" spans="1:6" x14ac:dyDescent="0.25">
      <c r="A11" s="3">
        <f t="shared" si="1"/>
        <v>7</v>
      </c>
      <c r="B11" s="12" t="s">
        <v>58</v>
      </c>
      <c r="C11" s="11" t="s">
        <v>9</v>
      </c>
      <c r="D11" s="11">
        <v>13.5</v>
      </c>
      <c r="E11" s="11">
        <v>2</v>
      </c>
      <c r="F11" s="3">
        <f t="shared" si="2"/>
        <v>27</v>
      </c>
    </row>
    <row r="12" spans="1:6" x14ac:dyDescent="0.25">
      <c r="A12" s="3">
        <f t="shared" si="1"/>
        <v>8</v>
      </c>
      <c r="B12" s="12" t="s">
        <v>59</v>
      </c>
      <c r="C12" s="11" t="s">
        <v>9</v>
      </c>
      <c r="D12" s="11">
        <v>117</v>
      </c>
      <c r="E12" s="11">
        <v>0.5</v>
      </c>
      <c r="F12" s="3">
        <f t="shared" si="2"/>
        <v>58.5</v>
      </c>
    </row>
    <row r="13" spans="1:6" x14ac:dyDescent="0.25">
      <c r="A13" s="3">
        <f t="shared" si="1"/>
        <v>9</v>
      </c>
      <c r="B13" s="15"/>
      <c r="C13" s="15"/>
      <c r="D13" s="15"/>
      <c r="E13" s="16" t="s">
        <v>10</v>
      </c>
      <c r="F13" s="7">
        <f>SUM(F5:F12)</f>
        <v>331.65999999999997</v>
      </c>
    </row>
    <row r="14" spans="1:6" x14ac:dyDescent="0.25">
      <c r="A14" s="3">
        <f t="shared" si="1"/>
        <v>10</v>
      </c>
      <c r="B14" s="96" t="s">
        <v>21</v>
      </c>
      <c r="C14" s="97"/>
      <c r="D14" s="97"/>
      <c r="E14" s="98"/>
      <c r="F14" s="3">
        <f t="shared" si="0"/>
        <v>0</v>
      </c>
    </row>
    <row r="15" spans="1:6" ht="30.75" customHeight="1" x14ac:dyDescent="0.25">
      <c r="A15" s="3">
        <f t="shared" si="1"/>
        <v>11</v>
      </c>
      <c r="B15" s="13" t="s">
        <v>60</v>
      </c>
      <c r="C15" s="9" t="s">
        <v>9</v>
      </c>
      <c r="D15" s="9">
        <v>5.8</v>
      </c>
      <c r="E15" s="9">
        <v>12</v>
      </c>
      <c r="F15" s="3">
        <f t="shared" si="0"/>
        <v>69.599999999999994</v>
      </c>
    </row>
    <row r="16" spans="1:6" ht="29.25" customHeight="1" x14ac:dyDescent="0.25">
      <c r="A16" s="3">
        <f t="shared" si="1"/>
        <v>12</v>
      </c>
      <c r="B16" s="13" t="s">
        <v>22</v>
      </c>
      <c r="C16" s="9" t="s">
        <v>9</v>
      </c>
      <c r="D16" s="9">
        <v>121</v>
      </c>
      <c r="E16" s="9">
        <v>7</v>
      </c>
      <c r="F16" s="3">
        <f t="shared" si="0"/>
        <v>847</v>
      </c>
    </row>
    <row r="17" spans="1:6" x14ac:dyDescent="0.25">
      <c r="A17" s="3">
        <f t="shared" si="1"/>
        <v>13</v>
      </c>
      <c r="B17" s="8" t="s">
        <v>23</v>
      </c>
      <c r="C17" s="9" t="s">
        <v>9</v>
      </c>
      <c r="D17" s="9">
        <v>121</v>
      </c>
      <c r="E17" s="14">
        <v>0.5</v>
      </c>
      <c r="F17" s="3">
        <f t="shared" si="0"/>
        <v>60.5</v>
      </c>
    </row>
    <row r="18" spans="1:6" x14ac:dyDescent="0.25">
      <c r="A18" s="3">
        <f t="shared" si="1"/>
        <v>14</v>
      </c>
      <c r="B18" s="15"/>
      <c r="C18" s="15"/>
      <c r="D18" s="15"/>
      <c r="E18" s="16" t="s">
        <v>10</v>
      </c>
      <c r="F18" s="7">
        <f>SUM(F14:F17)</f>
        <v>977.1</v>
      </c>
    </row>
    <row r="19" spans="1:6" x14ac:dyDescent="0.25">
      <c r="A19" s="3">
        <f t="shared" si="1"/>
        <v>15</v>
      </c>
      <c r="B19" s="96" t="s">
        <v>24</v>
      </c>
      <c r="C19" s="97"/>
      <c r="D19" s="97"/>
      <c r="E19" s="98"/>
      <c r="F19" s="3">
        <f t="shared" si="0"/>
        <v>0</v>
      </c>
    </row>
    <row r="20" spans="1:6" x14ac:dyDescent="0.25">
      <c r="A20" s="3">
        <f t="shared" si="1"/>
        <v>16</v>
      </c>
      <c r="B20" s="8" t="s">
        <v>25</v>
      </c>
      <c r="C20" s="9" t="s">
        <v>9</v>
      </c>
      <c r="D20" s="9">
        <v>44.4</v>
      </c>
      <c r="E20" s="9">
        <v>7</v>
      </c>
      <c r="F20" s="3">
        <f t="shared" si="0"/>
        <v>310.8</v>
      </c>
    </row>
    <row r="21" spans="1:6" x14ac:dyDescent="0.25">
      <c r="A21" s="3">
        <f t="shared" si="1"/>
        <v>17</v>
      </c>
      <c r="B21" s="12" t="s">
        <v>26</v>
      </c>
      <c r="C21" s="11" t="s">
        <v>11</v>
      </c>
      <c r="D21" s="11">
        <v>15</v>
      </c>
      <c r="E21" s="11">
        <v>7</v>
      </c>
      <c r="F21" s="3">
        <f t="shared" si="0"/>
        <v>105</v>
      </c>
    </row>
    <row r="22" spans="1:6" x14ac:dyDescent="0.25">
      <c r="A22" s="3">
        <f t="shared" si="1"/>
        <v>18</v>
      </c>
      <c r="B22" s="12" t="s">
        <v>27</v>
      </c>
      <c r="C22" s="11" t="s">
        <v>9</v>
      </c>
      <c r="D22" s="11">
        <v>44.4</v>
      </c>
      <c r="E22" s="9">
        <v>11</v>
      </c>
      <c r="F22" s="3">
        <f t="shared" si="0"/>
        <v>488.4</v>
      </c>
    </row>
    <row r="23" spans="1:6" x14ac:dyDescent="0.25">
      <c r="A23" s="3">
        <f t="shared" si="1"/>
        <v>19</v>
      </c>
      <c r="B23" s="8" t="s">
        <v>28</v>
      </c>
      <c r="C23" s="9" t="s">
        <v>11</v>
      </c>
      <c r="D23" s="9">
        <v>15</v>
      </c>
      <c r="E23" s="9">
        <v>11</v>
      </c>
      <c r="F23" s="3">
        <f t="shared" si="0"/>
        <v>165</v>
      </c>
    </row>
    <row r="24" spans="1:6" x14ac:dyDescent="0.25">
      <c r="A24" s="3">
        <f t="shared" si="1"/>
        <v>20</v>
      </c>
      <c r="B24" s="8" t="s">
        <v>13</v>
      </c>
      <c r="C24" s="9" t="s">
        <v>11</v>
      </c>
      <c r="D24" s="9">
        <v>15</v>
      </c>
      <c r="E24" s="9">
        <v>1.5</v>
      </c>
      <c r="F24" s="3">
        <f t="shared" si="0"/>
        <v>22.5</v>
      </c>
    </row>
    <row r="25" spans="1:6" x14ac:dyDescent="0.25">
      <c r="A25" s="3">
        <f t="shared" si="1"/>
        <v>21</v>
      </c>
      <c r="B25" s="8"/>
      <c r="C25" s="9"/>
      <c r="D25" s="9"/>
      <c r="E25" s="10" t="s">
        <v>10</v>
      </c>
      <c r="F25" s="7">
        <f>SUM(F19:F24)</f>
        <v>1091.7</v>
      </c>
    </row>
    <row r="26" spans="1:6" x14ac:dyDescent="0.25">
      <c r="A26" s="3">
        <f t="shared" si="1"/>
        <v>22</v>
      </c>
      <c r="B26" s="96" t="s">
        <v>29</v>
      </c>
      <c r="C26" s="97"/>
      <c r="D26" s="97"/>
      <c r="E26" s="98"/>
      <c r="F26" s="3">
        <f t="shared" si="0"/>
        <v>0</v>
      </c>
    </row>
    <row r="27" spans="1:6" x14ac:dyDescent="0.25">
      <c r="A27" s="3">
        <f t="shared" si="1"/>
        <v>23</v>
      </c>
      <c r="B27" s="8" t="s">
        <v>15</v>
      </c>
      <c r="C27" s="9" t="s">
        <v>9</v>
      </c>
      <c r="D27" s="9">
        <v>15.66</v>
      </c>
      <c r="E27" s="9">
        <v>12</v>
      </c>
      <c r="F27" s="3">
        <f t="shared" si="0"/>
        <v>187.92000000000002</v>
      </c>
    </row>
    <row r="28" spans="1:6" x14ac:dyDescent="0.25">
      <c r="A28" s="3">
        <f t="shared" si="1"/>
        <v>24</v>
      </c>
      <c r="B28" s="8" t="s">
        <v>16</v>
      </c>
      <c r="C28" s="9" t="s">
        <v>9</v>
      </c>
      <c r="D28" s="9">
        <v>28.8</v>
      </c>
      <c r="E28" s="14">
        <v>3</v>
      </c>
      <c r="F28" s="3">
        <f t="shared" si="0"/>
        <v>86.4</v>
      </c>
    </row>
    <row r="29" spans="1:6" x14ac:dyDescent="0.25">
      <c r="A29" s="3">
        <f t="shared" si="1"/>
        <v>25</v>
      </c>
      <c r="B29" s="15" t="s">
        <v>30</v>
      </c>
      <c r="C29" s="9" t="s">
        <v>11</v>
      </c>
      <c r="D29" s="9">
        <v>40</v>
      </c>
      <c r="E29" s="9">
        <v>2</v>
      </c>
      <c r="F29" s="3">
        <f t="shared" si="0"/>
        <v>80</v>
      </c>
    </row>
    <row r="30" spans="1:6" x14ac:dyDescent="0.25">
      <c r="A30" s="3">
        <f t="shared" si="1"/>
        <v>26</v>
      </c>
      <c r="B30" s="8" t="s">
        <v>31</v>
      </c>
      <c r="C30" s="9" t="s">
        <v>9</v>
      </c>
      <c r="D30" s="9">
        <v>44.4</v>
      </c>
      <c r="E30" s="9">
        <v>0.5</v>
      </c>
      <c r="F30" s="3">
        <f t="shared" si="0"/>
        <v>22.2</v>
      </c>
    </row>
    <row r="31" spans="1:6" x14ac:dyDescent="0.25">
      <c r="A31" s="3">
        <f t="shared" si="1"/>
        <v>27</v>
      </c>
      <c r="B31" s="8" t="s">
        <v>61</v>
      </c>
      <c r="C31" s="9" t="s">
        <v>9</v>
      </c>
      <c r="D31" s="9">
        <v>44.4</v>
      </c>
      <c r="E31" s="9">
        <v>8</v>
      </c>
      <c r="F31" s="3">
        <f t="shared" si="0"/>
        <v>355.2</v>
      </c>
    </row>
    <row r="32" spans="1:6" x14ac:dyDescent="0.25">
      <c r="A32" s="3">
        <f t="shared" si="1"/>
        <v>28</v>
      </c>
      <c r="B32" s="13"/>
      <c r="C32" s="9"/>
      <c r="D32" s="9"/>
      <c r="E32" s="10" t="s">
        <v>10</v>
      </c>
      <c r="F32" s="7">
        <f>SUM(F26:F31)</f>
        <v>731.72</v>
      </c>
    </row>
    <row r="33" spans="1:6" x14ac:dyDescent="0.25">
      <c r="A33" s="3">
        <f t="shared" si="1"/>
        <v>29</v>
      </c>
      <c r="B33" s="96" t="s">
        <v>12</v>
      </c>
      <c r="C33" s="97"/>
      <c r="D33" s="97"/>
      <c r="E33" s="98"/>
      <c r="F33" s="3">
        <f t="shared" si="0"/>
        <v>0</v>
      </c>
    </row>
    <row r="34" spans="1:6" x14ac:dyDescent="0.25">
      <c r="A34" s="3">
        <f t="shared" si="1"/>
        <v>30</v>
      </c>
      <c r="B34" s="8" t="s">
        <v>14</v>
      </c>
      <c r="C34" s="9" t="s">
        <v>9</v>
      </c>
      <c r="D34" s="9">
        <v>19.399999999999999</v>
      </c>
      <c r="E34" s="9">
        <v>12</v>
      </c>
      <c r="F34" s="3">
        <f t="shared" si="0"/>
        <v>232.79999999999998</v>
      </c>
    </row>
    <row r="35" spans="1:6" x14ac:dyDescent="0.25">
      <c r="A35" s="3">
        <f t="shared" si="1"/>
        <v>31</v>
      </c>
      <c r="B35" s="8" t="s">
        <v>23</v>
      </c>
      <c r="C35" s="9" t="s">
        <v>9</v>
      </c>
      <c r="D35" s="9">
        <v>19.399999999999999</v>
      </c>
      <c r="E35" s="9">
        <v>0.5</v>
      </c>
      <c r="F35" s="3">
        <f t="shared" si="0"/>
        <v>9.6999999999999993</v>
      </c>
    </row>
    <row r="36" spans="1:6" x14ac:dyDescent="0.25">
      <c r="A36" s="3">
        <f t="shared" si="1"/>
        <v>32</v>
      </c>
      <c r="B36" s="8" t="s">
        <v>62</v>
      </c>
      <c r="C36" s="9" t="s">
        <v>11</v>
      </c>
      <c r="D36" s="9">
        <v>5</v>
      </c>
      <c r="E36" s="9">
        <v>12</v>
      </c>
      <c r="F36" s="3">
        <f t="shared" si="0"/>
        <v>60</v>
      </c>
    </row>
    <row r="37" spans="1:6" x14ac:dyDescent="0.25">
      <c r="A37" s="3">
        <f t="shared" si="1"/>
        <v>33</v>
      </c>
      <c r="B37" s="8" t="s">
        <v>32</v>
      </c>
      <c r="C37" s="9" t="s">
        <v>8</v>
      </c>
      <c r="D37" s="9">
        <v>12</v>
      </c>
      <c r="E37" s="11">
        <v>4</v>
      </c>
      <c r="F37" s="3">
        <f t="shared" si="0"/>
        <v>48</v>
      </c>
    </row>
    <row r="38" spans="1:6" x14ac:dyDescent="0.25">
      <c r="A38" s="3">
        <f t="shared" si="1"/>
        <v>34</v>
      </c>
      <c r="B38" s="12" t="s">
        <v>33</v>
      </c>
      <c r="C38" s="11" t="s">
        <v>11</v>
      </c>
      <c r="D38" s="11">
        <v>5</v>
      </c>
      <c r="E38" s="11">
        <v>10</v>
      </c>
      <c r="F38" s="3">
        <f t="shared" si="0"/>
        <v>50</v>
      </c>
    </row>
    <row r="39" spans="1:6" x14ac:dyDescent="0.25">
      <c r="A39" s="3">
        <f t="shared" si="1"/>
        <v>35</v>
      </c>
      <c r="B39" s="12" t="s">
        <v>63</v>
      </c>
      <c r="C39" s="11" t="s">
        <v>40</v>
      </c>
      <c r="D39" s="11">
        <v>2</v>
      </c>
      <c r="E39" s="11">
        <v>20</v>
      </c>
      <c r="F39" s="3">
        <f t="shared" si="0"/>
        <v>40</v>
      </c>
    </row>
    <row r="40" spans="1:6" x14ac:dyDescent="0.25">
      <c r="A40" s="3">
        <f t="shared" si="1"/>
        <v>36</v>
      </c>
      <c r="B40" s="12" t="s">
        <v>64</v>
      </c>
      <c r="C40" s="11" t="s">
        <v>11</v>
      </c>
      <c r="D40" s="11">
        <v>2.5</v>
      </c>
      <c r="E40" s="11">
        <v>10</v>
      </c>
      <c r="F40" s="3">
        <f t="shared" si="0"/>
        <v>25</v>
      </c>
    </row>
    <row r="41" spans="1:6" x14ac:dyDescent="0.25">
      <c r="A41" s="3">
        <f t="shared" si="1"/>
        <v>37</v>
      </c>
      <c r="B41" s="12" t="s">
        <v>65</v>
      </c>
      <c r="C41" s="11" t="s">
        <v>8</v>
      </c>
      <c r="D41" s="11">
        <v>1</v>
      </c>
      <c r="E41" s="11">
        <v>30</v>
      </c>
      <c r="F41" s="3">
        <f t="shared" si="0"/>
        <v>30</v>
      </c>
    </row>
    <row r="42" spans="1:6" x14ac:dyDescent="0.25">
      <c r="A42" s="3">
        <f t="shared" si="1"/>
        <v>38</v>
      </c>
      <c r="B42" s="8" t="s">
        <v>66</v>
      </c>
      <c r="C42" s="9" t="s">
        <v>11</v>
      </c>
      <c r="D42" s="9">
        <v>12</v>
      </c>
      <c r="E42" s="9">
        <v>8</v>
      </c>
      <c r="F42" s="3">
        <f t="shared" si="0"/>
        <v>96</v>
      </c>
    </row>
    <row r="43" spans="1:6" x14ac:dyDescent="0.25">
      <c r="A43" s="3">
        <f t="shared" si="1"/>
        <v>39</v>
      </c>
      <c r="B43" s="8" t="s">
        <v>13</v>
      </c>
      <c r="C43" s="9" t="s">
        <v>11</v>
      </c>
      <c r="D43" s="9">
        <v>34</v>
      </c>
      <c r="E43" s="9">
        <v>1.5</v>
      </c>
      <c r="F43" s="3">
        <f t="shared" si="0"/>
        <v>51</v>
      </c>
    </row>
    <row r="44" spans="1:6" x14ac:dyDescent="0.25">
      <c r="A44" s="3">
        <f t="shared" si="1"/>
        <v>40</v>
      </c>
      <c r="B44" s="8" t="s">
        <v>34</v>
      </c>
      <c r="C44" s="9" t="s">
        <v>11</v>
      </c>
      <c r="D44" s="9">
        <v>12</v>
      </c>
      <c r="E44" s="9">
        <v>12.5</v>
      </c>
      <c r="F44" s="3">
        <f t="shared" si="0"/>
        <v>150</v>
      </c>
    </row>
    <row r="45" spans="1:6" ht="15.75" customHeight="1" x14ac:dyDescent="0.25">
      <c r="A45" s="3">
        <f t="shared" si="1"/>
        <v>41</v>
      </c>
      <c r="B45" s="13" t="s">
        <v>67</v>
      </c>
      <c r="C45" s="9" t="s">
        <v>9</v>
      </c>
      <c r="D45" s="9">
        <v>117</v>
      </c>
      <c r="E45" s="9">
        <v>4</v>
      </c>
      <c r="F45" s="3">
        <f t="shared" si="0"/>
        <v>468</v>
      </c>
    </row>
    <row r="46" spans="1:6" x14ac:dyDescent="0.25">
      <c r="A46" s="3">
        <f t="shared" si="1"/>
        <v>42</v>
      </c>
      <c r="B46" s="8" t="s">
        <v>68</v>
      </c>
      <c r="C46" s="9" t="s">
        <v>11</v>
      </c>
      <c r="D46" s="9">
        <v>24</v>
      </c>
      <c r="E46" s="9">
        <v>4</v>
      </c>
      <c r="F46" s="3">
        <f t="shared" si="0"/>
        <v>96</v>
      </c>
    </row>
    <row r="47" spans="1:6" x14ac:dyDescent="0.25">
      <c r="A47" s="3">
        <f t="shared" si="1"/>
        <v>43</v>
      </c>
      <c r="B47" s="8" t="s">
        <v>69</v>
      </c>
      <c r="C47" s="9" t="s">
        <v>9</v>
      </c>
      <c r="D47" s="9">
        <v>117</v>
      </c>
      <c r="E47" s="9">
        <v>3</v>
      </c>
      <c r="F47" s="3">
        <f t="shared" si="0"/>
        <v>351</v>
      </c>
    </row>
    <row r="48" spans="1:6" x14ac:dyDescent="0.25">
      <c r="A48" s="3">
        <f t="shared" si="1"/>
        <v>44</v>
      </c>
      <c r="B48" s="8" t="s">
        <v>70</v>
      </c>
      <c r="C48" s="9" t="s">
        <v>11</v>
      </c>
      <c r="D48" s="9">
        <v>24</v>
      </c>
      <c r="E48" s="9">
        <v>3</v>
      </c>
      <c r="F48" s="3">
        <f t="shared" si="0"/>
        <v>72</v>
      </c>
    </row>
    <row r="49" spans="1:6" x14ac:dyDescent="0.25">
      <c r="A49" s="3">
        <f t="shared" si="1"/>
        <v>45</v>
      </c>
      <c r="B49" s="8"/>
      <c r="C49" s="9"/>
      <c r="D49" s="9"/>
      <c r="E49" s="10" t="s">
        <v>10</v>
      </c>
      <c r="F49" s="7">
        <f>SUM(F33:F48)</f>
        <v>1779.5</v>
      </c>
    </row>
    <row r="50" spans="1:6" x14ac:dyDescent="0.25">
      <c r="A50" s="3">
        <f t="shared" si="1"/>
        <v>46</v>
      </c>
      <c r="B50" s="96" t="s">
        <v>38</v>
      </c>
      <c r="C50" s="97"/>
      <c r="D50" s="97"/>
      <c r="E50" s="98"/>
      <c r="F50" s="18">
        <f>D50*E50</f>
        <v>0</v>
      </c>
    </row>
    <row r="51" spans="1:6" x14ac:dyDescent="0.25">
      <c r="A51" s="3">
        <f t="shared" si="1"/>
        <v>47</v>
      </c>
      <c r="B51" s="8" t="s">
        <v>39</v>
      </c>
      <c r="C51" s="9" t="s">
        <v>40</v>
      </c>
      <c r="D51" s="9">
        <v>8</v>
      </c>
      <c r="E51" s="19">
        <v>35</v>
      </c>
      <c r="F51" s="18">
        <f t="shared" ref="F51:F77" si="3">D51*E51</f>
        <v>280</v>
      </c>
    </row>
    <row r="52" spans="1:6" x14ac:dyDescent="0.25">
      <c r="A52" s="3">
        <f t="shared" si="1"/>
        <v>48</v>
      </c>
      <c r="B52" s="8" t="s">
        <v>41</v>
      </c>
      <c r="C52" s="9" t="s">
        <v>11</v>
      </c>
      <c r="D52" s="9">
        <v>15</v>
      </c>
      <c r="E52" s="19">
        <v>6</v>
      </c>
      <c r="F52" s="18">
        <f t="shared" si="3"/>
        <v>90</v>
      </c>
    </row>
    <row r="53" spans="1:6" x14ac:dyDescent="0.25">
      <c r="A53" s="3">
        <f t="shared" si="1"/>
        <v>49</v>
      </c>
      <c r="B53" s="8" t="s">
        <v>42</v>
      </c>
      <c r="C53" s="9" t="s">
        <v>11</v>
      </c>
      <c r="D53" s="9">
        <v>7</v>
      </c>
      <c r="E53" s="19">
        <v>8</v>
      </c>
      <c r="F53" s="18">
        <f t="shared" si="3"/>
        <v>56</v>
      </c>
    </row>
    <row r="54" spans="1:6" x14ac:dyDescent="0.25">
      <c r="A54" s="3">
        <f t="shared" si="1"/>
        <v>50</v>
      </c>
      <c r="B54" s="8" t="s">
        <v>43</v>
      </c>
      <c r="C54" s="9" t="s">
        <v>8</v>
      </c>
      <c r="D54" s="9">
        <v>1</v>
      </c>
      <c r="E54" s="19">
        <v>70</v>
      </c>
      <c r="F54" s="18">
        <f t="shared" si="3"/>
        <v>70</v>
      </c>
    </row>
    <row r="55" spans="1:6" x14ac:dyDescent="0.25">
      <c r="A55" s="3">
        <f t="shared" si="1"/>
        <v>51</v>
      </c>
      <c r="B55" s="8" t="s">
        <v>44</v>
      </c>
      <c r="C55" s="9" t="s">
        <v>8</v>
      </c>
      <c r="D55" s="9">
        <v>1</v>
      </c>
      <c r="E55" s="19">
        <v>35</v>
      </c>
      <c r="F55" s="18">
        <f t="shared" si="3"/>
        <v>35</v>
      </c>
    </row>
    <row r="56" spans="1:6" x14ac:dyDescent="0.25">
      <c r="A56" s="3">
        <f t="shared" si="1"/>
        <v>52</v>
      </c>
      <c r="B56" s="8" t="s">
        <v>45</v>
      </c>
      <c r="C56" s="9" t="s">
        <v>8</v>
      </c>
      <c r="D56" s="9">
        <v>1</v>
      </c>
      <c r="E56" s="19">
        <v>35</v>
      </c>
      <c r="F56" s="18">
        <f t="shared" si="3"/>
        <v>35</v>
      </c>
    </row>
    <row r="57" spans="1:6" x14ac:dyDescent="0.25">
      <c r="A57" s="3">
        <f t="shared" si="1"/>
        <v>53</v>
      </c>
      <c r="B57" s="8" t="s">
        <v>71</v>
      </c>
      <c r="C57" s="9" t="s">
        <v>8</v>
      </c>
      <c r="D57" s="9">
        <v>2</v>
      </c>
      <c r="E57" s="19">
        <v>15</v>
      </c>
      <c r="F57" s="18">
        <f t="shared" si="3"/>
        <v>30</v>
      </c>
    </row>
    <row r="58" spans="1:6" x14ac:dyDescent="0.25">
      <c r="A58" s="3">
        <f t="shared" si="1"/>
        <v>54</v>
      </c>
      <c r="B58" s="8" t="s">
        <v>46</v>
      </c>
      <c r="C58" s="9" t="s">
        <v>8</v>
      </c>
      <c r="D58" s="9">
        <v>1</v>
      </c>
      <c r="E58" s="19">
        <v>70</v>
      </c>
      <c r="F58" s="18">
        <f t="shared" si="3"/>
        <v>70</v>
      </c>
    </row>
    <row r="59" spans="1:6" x14ac:dyDescent="0.25">
      <c r="A59" s="3">
        <f t="shared" si="1"/>
        <v>55</v>
      </c>
      <c r="B59" s="8" t="s">
        <v>47</v>
      </c>
      <c r="C59" s="9" t="s">
        <v>8</v>
      </c>
      <c r="D59" s="9">
        <v>6</v>
      </c>
      <c r="E59" s="19">
        <v>3</v>
      </c>
      <c r="F59" s="18">
        <f t="shared" si="3"/>
        <v>18</v>
      </c>
    </row>
    <row r="60" spans="1:6" x14ac:dyDescent="0.25">
      <c r="A60" s="3">
        <f t="shared" si="1"/>
        <v>56</v>
      </c>
      <c r="B60" s="8" t="s">
        <v>48</v>
      </c>
      <c r="C60" s="9" t="s">
        <v>8</v>
      </c>
      <c r="D60" s="9">
        <v>1</v>
      </c>
      <c r="E60" s="19">
        <v>20</v>
      </c>
      <c r="F60" s="18">
        <f t="shared" si="3"/>
        <v>20</v>
      </c>
    </row>
    <row r="61" spans="1:6" x14ac:dyDescent="0.25">
      <c r="A61" s="3">
        <f t="shared" si="1"/>
        <v>57</v>
      </c>
      <c r="B61" s="8" t="s">
        <v>49</v>
      </c>
      <c r="C61" s="9" t="s">
        <v>8</v>
      </c>
      <c r="D61" s="9">
        <v>1</v>
      </c>
      <c r="E61" s="19">
        <v>35</v>
      </c>
      <c r="F61" s="18">
        <f t="shared" si="3"/>
        <v>35</v>
      </c>
    </row>
    <row r="62" spans="1:6" x14ac:dyDescent="0.25">
      <c r="A62" s="3">
        <f t="shared" si="1"/>
        <v>58</v>
      </c>
      <c r="B62" s="8" t="s">
        <v>50</v>
      </c>
      <c r="C62" s="9" t="s">
        <v>8</v>
      </c>
      <c r="D62" s="9">
        <v>1</v>
      </c>
      <c r="E62" s="19">
        <v>20</v>
      </c>
      <c r="F62" s="18">
        <f t="shared" si="3"/>
        <v>20</v>
      </c>
    </row>
    <row r="63" spans="1:6" x14ac:dyDescent="0.25">
      <c r="A63" s="3">
        <f t="shared" si="1"/>
        <v>59</v>
      </c>
      <c r="B63" s="8" t="s">
        <v>51</v>
      </c>
      <c r="C63" s="9" t="s">
        <v>8</v>
      </c>
      <c r="D63" s="9">
        <v>1</v>
      </c>
      <c r="E63" s="19">
        <v>15</v>
      </c>
      <c r="F63" s="18">
        <f t="shared" si="3"/>
        <v>15</v>
      </c>
    </row>
    <row r="64" spans="1:6" ht="43.5" customHeight="1" x14ac:dyDescent="0.25">
      <c r="A64" s="3">
        <f t="shared" si="1"/>
        <v>60</v>
      </c>
      <c r="B64" s="13" t="s">
        <v>54</v>
      </c>
      <c r="C64" s="9"/>
      <c r="D64" s="9"/>
      <c r="E64" s="19"/>
      <c r="F64" s="18">
        <v>300</v>
      </c>
    </row>
    <row r="65" spans="1:6" x14ac:dyDescent="0.25">
      <c r="A65" s="3">
        <f t="shared" si="1"/>
        <v>61</v>
      </c>
      <c r="B65" s="8" t="s">
        <v>52</v>
      </c>
      <c r="C65" s="9" t="s">
        <v>8</v>
      </c>
      <c r="D65" s="9">
        <v>2</v>
      </c>
      <c r="E65" s="19">
        <v>25</v>
      </c>
      <c r="F65" s="18">
        <f t="shared" si="3"/>
        <v>50</v>
      </c>
    </row>
    <row r="66" spans="1:6" x14ac:dyDescent="0.25">
      <c r="A66" s="3">
        <f t="shared" si="1"/>
        <v>62</v>
      </c>
      <c r="B66" s="8"/>
      <c r="C66" s="9"/>
      <c r="D66" s="9"/>
      <c r="E66" s="17" t="s">
        <v>10</v>
      </c>
      <c r="F66" s="7">
        <f>SUM(F50:F65)</f>
        <v>1124</v>
      </c>
    </row>
    <row r="67" spans="1:6" x14ac:dyDescent="0.25">
      <c r="A67" s="3">
        <f t="shared" si="1"/>
        <v>63</v>
      </c>
      <c r="B67" s="96" t="s">
        <v>72</v>
      </c>
      <c r="C67" s="97"/>
      <c r="D67" s="97"/>
      <c r="E67" s="98"/>
      <c r="F67" s="18">
        <f t="shared" si="3"/>
        <v>0</v>
      </c>
    </row>
    <row r="68" spans="1:6" x14ac:dyDescent="0.25">
      <c r="A68" s="3">
        <f t="shared" si="1"/>
        <v>64</v>
      </c>
      <c r="B68" s="8" t="s">
        <v>73</v>
      </c>
      <c r="C68" s="9" t="s">
        <v>40</v>
      </c>
      <c r="D68" s="9">
        <v>54</v>
      </c>
      <c r="E68" s="9">
        <v>6</v>
      </c>
      <c r="F68" s="18">
        <f t="shared" si="3"/>
        <v>324</v>
      </c>
    </row>
    <row r="69" spans="1:6" x14ac:dyDescent="0.25">
      <c r="A69" s="3">
        <f t="shared" si="1"/>
        <v>65</v>
      </c>
      <c r="B69" s="8" t="s">
        <v>74</v>
      </c>
      <c r="C69" s="9" t="s">
        <v>8</v>
      </c>
      <c r="D69" s="9">
        <v>1</v>
      </c>
      <c r="E69" s="9">
        <v>40</v>
      </c>
      <c r="F69" s="18">
        <f t="shared" si="3"/>
        <v>40</v>
      </c>
    </row>
    <row r="70" spans="1:6" x14ac:dyDescent="0.25">
      <c r="A70" s="3">
        <f t="shared" si="1"/>
        <v>66</v>
      </c>
      <c r="B70" s="8" t="s">
        <v>75</v>
      </c>
      <c r="C70" s="9" t="s">
        <v>8</v>
      </c>
      <c r="D70" s="9">
        <v>1</v>
      </c>
      <c r="E70" s="9">
        <v>25</v>
      </c>
      <c r="F70" s="18">
        <f t="shared" si="3"/>
        <v>25</v>
      </c>
    </row>
    <row r="71" spans="1:6" x14ac:dyDescent="0.25">
      <c r="A71" s="3">
        <f t="shared" si="1"/>
        <v>67</v>
      </c>
      <c r="B71" s="8" t="s">
        <v>76</v>
      </c>
      <c r="C71" s="9" t="s">
        <v>8</v>
      </c>
      <c r="D71" s="9">
        <v>10</v>
      </c>
      <c r="E71" s="9">
        <v>7</v>
      </c>
      <c r="F71" s="18">
        <f t="shared" si="3"/>
        <v>70</v>
      </c>
    </row>
    <row r="72" spans="1:6" x14ac:dyDescent="0.25">
      <c r="A72" s="3">
        <f t="shared" si="1"/>
        <v>68</v>
      </c>
      <c r="B72" s="8" t="s">
        <v>77</v>
      </c>
      <c r="C72" s="9" t="s">
        <v>8</v>
      </c>
      <c r="D72" s="9">
        <v>5</v>
      </c>
      <c r="E72" s="9">
        <v>8</v>
      </c>
      <c r="F72" s="18">
        <f t="shared" si="3"/>
        <v>40</v>
      </c>
    </row>
    <row r="73" spans="1:6" x14ac:dyDescent="0.25">
      <c r="A73" s="3">
        <f t="shared" si="1"/>
        <v>69</v>
      </c>
      <c r="B73" s="8" t="s">
        <v>78</v>
      </c>
      <c r="C73" s="9" t="s">
        <v>8</v>
      </c>
      <c r="D73" s="9">
        <v>1</v>
      </c>
      <c r="E73" s="9">
        <v>15</v>
      </c>
      <c r="F73" s="18">
        <f t="shared" si="3"/>
        <v>15</v>
      </c>
    </row>
    <row r="74" spans="1:6" x14ac:dyDescent="0.25">
      <c r="A74" s="3">
        <f t="shared" si="1"/>
        <v>70</v>
      </c>
      <c r="B74" s="8" t="s">
        <v>79</v>
      </c>
      <c r="C74" s="9" t="s">
        <v>11</v>
      </c>
      <c r="D74" s="9">
        <v>40</v>
      </c>
      <c r="E74" s="9">
        <v>0.5</v>
      </c>
      <c r="F74" s="18">
        <f t="shared" si="3"/>
        <v>20</v>
      </c>
    </row>
    <row r="75" spans="1:6" x14ac:dyDescent="0.25">
      <c r="A75" s="3">
        <f t="shared" si="1"/>
        <v>71</v>
      </c>
      <c r="B75" s="8" t="s">
        <v>80</v>
      </c>
      <c r="C75" s="9" t="s">
        <v>8</v>
      </c>
      <c r="D75" s="9">
        <v>35</v>
      </c>
      <c r="E75" s="9">
        <v>3</v>
      </c>
      <c r="F75" s="18">
        <f t="shared" si="3"/>
        <v>105</v>
      </c>
    </row>
    <row r="76" spans="1:6" x14ac:dyDescent="0.25">
      <c r="A76" s="3">
        <f t="shared" si="1"/>
        <v>72</v>
      </c>
      <c r="B76" s="8" t="s">
        <v>81</v>
      </c>
      <c r="C76" s="9" t="s">
        <v>11</v>
      </c>
      <c r="D76" s="9">
        <v>34</v>
      </c>
      <c r="E76" s="9">
        <v>0.5</v>
      </c>
      <c r="F76" s="18">
        <f t="shared" si="3"/>
        <v>17</v>
      </c>
    </row>
    <row r="77" spans="1:6" x14ac:dyDescent="0.25">
      <c r="A77" s="3">
        <f t="shared" si="1"/>
        <v>73</v>
      </c>
      <c r="B77" s="8" t="s">
        <v>82</v>
      </c>
      <c r="C77" s="9" t="s">
        <v>11</v>
      </c>
      <c r="D77" s="9">
        <v>60</v>
      </c>
      <c r="E77" s="9">
        <v>1.5</v>
      </c>
      <c r="F77" s="18">
        <f t="shared" si="3"/>
        <v>90</v>
      </c>
    </row>
    <row r="78" spans="1:6" x14ac:dyDescent="0.25">
      <c r="A78" s="3">
        <f t="shared" si="1"/>
        <v>74</v>
      </c>
      <c r="B78" s="8"/>
      <c r="C78" s="9"/>
      <c r="D78" s="9"/>
      <c r="E78" s="10" t="s">
        <v>10</v>
      </c>
      <c r="F78" s="7">
        <f>SUM(F67:F77)</f>
        <v>746</v>
      </c>
    </row>
    <row r="79" spans="1:6" x14ac:dyDescent="0.25">
      <c r="A79" s="99"/>
      <c r="B79" s="101" t="s">
        <v>35</v>
      </c>
      <c r="C79" s="102"/>
      <c r="D79" s="103"/>
      <c r="E79" s="101">
        <f>F78+F66+F49+F32+F25+F18+F13</f>
        <v>6781.68</v>
      </c>
      <c r="F79" s="103"/>
    </row>
    <row r="80" spans="1:6" x14ac:dyDescent="0.25">
      <c r="A80" s="100"/>
      <c r="B80" s="104"/>
      <c r="C80" s="105"/>
      <c r="D80" s="106"/>
      <c r="E80" s="104"/>
      <c r="F80" s="106"/>
    </row>
    <row r="81" spans="1:6" x14ac:dyDescent="0.25">
      <c r="A81" s="85" t="s">
        <v>17</v>
      </c>
      <c r="B81" s="86"/>
      <c r="C81" s="86"/>
      <c r="D81" s="86"/>
      <c r="E81" s="86"/>
      <c r="F81" s="87"/>
    </row>
    <row r="82" spans="1:6" x14ac:dyDescent="0.25">
      <c r="A82" s="88"/>
      <c r="B82" s="89"/>
      <c r="C82" s="89"/>
      <c r="D82" s="89"/>
      <c r="E82" s="89"/>
      <c r="F82" s="90"/>
    </row>
    <row r="83" spans="1:6" x14ac:dyDescent="0.25">
      <c r="A83" s="85" t="s">
        <v>18</v>
      </c>
      <c r="B83" s="86"/>
      <c r="C83" s="86"/>
      <c r="D83" s="86"/>
      <c r="E83" s="86"/>
      <c r="F83" s="87"/>
    </row>
    <row r="84" spans="1:6" x14ac:dyDescent="0.25">
      <c r="A84" s="88"/>
      <c r="B84" s="89"/>
      <c r="C84" s="89"/>
      <c r="D84" s="89"/>
      <c r="E84" s="89"/>
      <c r="F84" s="90"/>
    </row>
    <row r="85" spans="1:6" ht="15" customHeight="1" x14ac:dyDescent="0.25">
      <c r="A85" s="80" t="s">
        <v>53</v>
      </c>
      <c r="B85" s="81"/>
      <c r="C85" s="81"/>
      <c r="D85" s="81"/>
      <c r="E85" s="81"/>
      <c r="F85" s="84">
        <v>2000</v>
      </c>
    </row>
    <row r="86" spans="1:6" x14ac:dyDescent="0.25">
      <c r="A86" s="82"/>
      <c r="B86" s="83"/>
      <c r="C86" s="83"/>
      <c r="D86" s="83"/>
      <c r="E86" s="83"/>
      <c r="F86" s="84"/>
    </row>
  </sheetData>
  <mergeCells count="16">
    <mergeCell ref="A85:E86"/>
    <mergeCell ref="F85:F86"/>
    <mergeCell ref="A81:F82"/>
    <mergeCell ref="A83:F84"/>
    <mergeCell ref="B1:D1"/>
    <mergeCell ref="B2:D2"/>
    <mergeCell ref="B4:E4"/>
    <mergeCell ref="B50:E50"/>
    <mergeCell ref="B14:E14"/>
    <mergeCell ref="B19:E19"/>
    <mergeCell ref="B26:E26"/>
    <mergeCell ref="B33:E33"/>
    <mergeCell ref="A79:A80"/>
    <mergeCell ref="B79:D80"/>
    <mergeCell ref="E79:F80"/>
    <mergeCell ref="B67:E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1"/>
  <sheetViews>
    <sheetView topLeftCell="A25" workbookViewId="0">
      <selection activeCell="I81" sqref="I81"/>
    </sheetView>
  </sheetViews>
  <sheetFormatPr defaultRowHeight="15" x14ac:dyDescent="0.25"/>
  <cols>
    <col min="1" max="1" width="3.7109375" customWidth="1"/>
    <col min="2" max="2" width="53.85546875" customWidth="1"/>
  </cols>
  <sheetData>
    <row r="3" spans="1:6" ht="36" x14ac:dyDescent="0.55000000000000004">
      <c r="A3" s="20"/>
      <c r="B3" s="107" t="s">
        <v>83</v>
      </c>
      <c r="C3" s="107"/>
      <c r="D3" s="107"/>
      <c r="E3" s="21"/>
      <c r="F3" s="22">
        <v>1</v>
      </c>
    </row>
    <row r="4" spans="1:6" x14ac:dyDescent="0.25">
      <c r="B4" s="92" t="s">
        <v>55</v>
      </c>
      <c r="C4" s="92"/>
      <c r="D4" s="92"/>
    </row>
    <row r="5" spans="1:6" x14ac:dyDescent="0.25">
      <c r="A5" s="1" t="s">
        <v>1</v>
      </c>
      <c r="B5" s="2" t="s">
        <v>84</v>
      </c>
      <c r="C5" s="1" t="s">
        <v>3</v>
      </c>
      <c r="D5" s="1" t="s">
        <v>4</v>
      </c>
      <c r="E5" s="2" t="s">
        <v>5</v>
      </c>
      <c r="F5" s="2" t="s">
        <v>6</v>
      </c>
    </row>
    <row r="6" spans="1:6" x14ac:dyDescent="0.25">
      <c r="A6" s="3"/>
      <c r="B6" s="93" t="s">
        <v>85</v>
      </c>
      <c r="C6" s="94"/>
      <c r="D6" s="94"/>
      <c r="E6" s="95"/>
      <c r="F6" s="3"/>
    </row>
    <row r="7" spans="1:6" x14ac:dyDescent="0.25">
      <c r="A7" s="3">
        <v>1</v>
      </c>
      <c r="B7" s="4" t="s">
        <v>89</v>
      </c>
      <c r="C7" s="3" t="s">
        <v>90</v>
      </c>
      <c r="D7" s="3">
        <v>3</v>
      </c>
      <c r="E7" s="3">
        <v>2.9</v>
      </c>
      <c r="F7" s="3">
        <f>D7*E7</f>
        <v>8.6999999999999993</v>
      </c>
    </row>
    <row r="8" spans="1:6" x14ac:dyDescent="0.25">
      <c r="A8" s="3">
        <f>SUM(A7,1)</f>
        <v>2</v>
      </c>
      <c r="B8" s="4" t="s">
        <v>91</v>
      </c>
      <c r="C8" s="3" t="s">
        <v>8</v>
      </c>
      <c r="D8" s="3">
        <v>30</v>
      </c>
      <c r="E8" s="3">
        <v>0.47</v>
      </c>
      <c r="F8" s="3">
        <f t="shared" ref="F8:F55" si="0">D8*E8</f>
        <v>14.1</v>
      </c>
    </row>
    <row r="9" spans="1:6" x14ac:dyDescent="0.25">
      <c r="A9" s="3">
        <f t="shared" ref="A9:A71" si="1">SUM(A8,1)</f>
        <v>3</v>
      </c>
      <c r="B9" s="29" t="s">
        <v>92</v>
      </c>
      <c r="C9" s="3"/>
      <c r="D9" s="3"/>
      <c r="E9" s="23"/>
      <c r="F9" s="7">
        <v>135</v>
      </c>
    </row>
    <row r="10" spans="1:6" x14ac:dyDescent="0.25">
      <c r="A10" s="3">
        <f t="shared" si="1"/>
        <v>4</v>
      </c>
      <c r="B10" s="30" t="s">
        <v>93</v>
      </c>
      <c r="C10" s="6"/>
      <c r="D10" s="11"/>
      <c r="E10" s="11"/>
      <c r="F10" s="3">
        <v>409</v>
      </c>
    </row>
    <row r="11" spans="1:6" x14ac:dyDescent="0.25">
      <c r="A11" s="3">
        <f t="shared" si="1"/>
        <v>5</v>
      </c>
      <c r="B11" s="15" t="s">
        <v>94</v>
      </c>
      <c r="C11" s="24"/>
      <c r="D11" s="24"/>
      <c r="E11" s="24"/>
      <c r="F11" s="3">
        <v>24</v>
      </c>
    </row>
    <row r="12" spans="1:6" x14ac:dyDescent="0.25">
      <c r="A12" s="3">
        <f t="shared" si="1"/>
        <v>6</v>
      </c>
      <c r="B12" s="15"/>
      <c r="C12" s="24"/>
      <c r="D12" s="24"/>
      <c r="E12" s="10" t="s">
        <v>10</v>
      </c>
      <c r="F12" s="7">
        <f>SUM(F7:F11)</f>
        <v>590.79999999999995</v>
      </c>
    </row>
    <row r="13" spans="1:6" x14ac:dyDescent="0.25">
      <c r="A13" s="3">
        <f t="shared" si="1"/>
        <v>7</v>
      </c>
      <c r="B13" s="96" t="s">
        <v>95</v>
      </c>
      <c r="C13" s="97"/>
      <c r="D13" s="97"/>
      <c r="E13" s="98"/>
      <c r="F13" s="3">
        <f t="shared" si="0"/>
        <v>0</v>
      </c>
    </row>
    <row r="14" spans="1:6" x14ac:dyDescent="0.25">
      <c r="A14" s="3">
        <f t="shared" si="1"/>
        <v>8</v>
      </c>
      <c r="B14" s="31" t="s">
        <v>96</v>
      </c>
      <c r="C14" s="3" t="s">
        <v>40</v>
      </c>
      <c r="D14" s="3">
        <v>61</v>
      </c>
      <c r="E14" s="23">
        <v>6</v>
      </c>
      <c r="F14" s="3">
        <f t="shared" si="0"/>
        <v>366</v>
      </c>
    </row>
    <row r="15" spans="1:6" x14ac:dyDescent="0.25">
      <c r="A15" s="3">
        <f t="shared" si="1"/>
        <v>9</v>
      </c>
      <c r="B15" s="31" t="s">
        <v>82</v>
      </c>
      <c r="C15" s="3" t="s">
        <v>11</v>
      </c>
      <c r="D15" s="3">
        <v>39.4</v>
      </c>
      <c r="E15" s="23">
        <v>2</v>
      </c>
      <c r="F15" s="3">
        <f t="shared" si="0"/>
        <v>78.8</v>
      </c>
    </row>
    <row r="16" spans="1:6" x14ac:dyDescent="0.25">
      <c r="A16" s="3">
        <f t="shared" si="1"/>
        <v>10</v>
      </c>
      <c r="B16" s="31" t="s">
        <v>97</v>
      </c>
      <c r="C16" s="3" t="s">
        <v>8</v>
      </c>
      <c r="D16" s="3">
        <v>5</v>
      </c>
      <c r="E16" s="23">
        <v>10</v>
      </c>
      <c r="F16" s="3">
        <f t="shared" si="0"/>
        <v>50</v>
      </c>
    </row>
    <row r="17" spans="1:6" x14ac:dyDescent="0.25">
      <c r="A17" s="3">
        <f t="shared" si="1"/>
        <v>11</v>
      </c>
      <c r="B17" s="31" t="s">
        <v>98</v>
      </c>
      <c r="C17" s="3" t="s">
        <v>11</v>
      </c>
      <c r="D17" s="3">
        <v>7.2</v>
      </c>
      <c r="E17" s="23">
        <v>2</v>
      </c>
      <c r="F17" s="3">
        <f t="shared" si="0"/>
        <v>14.4</v>
      </c>
    </row>
    <row r="18" spans="1:6" x14ac:dyDescent="0.25">
      <c r="A18" s="3">
        <f t="shared" si="1"/>
        <v>12</v>
      </c>
      <c r="B18" s="31" t="s">
        <v>99</v>
      </c>
      <c r="C18" s="3" t="s">
        <v>11</v>
      </c>
      <c r="D18" s="3">
        <v>216</v>
      </c>
      <c r="E18" s="23">
        <v>0.5</v>
      </c>
      <c r="F18" s="3">
        <f t="shared" si="0"/>
        <v>108</v>
      </c>
    </row>
    <row r="19" spans="1:6" x14ac:dyDescent="0.25">
      <c r="A19" s="3">
        <f t="shared" si="1"/>
        <v>13</v>
      </c>
      <c r="B19" s="31" t="s">
        <v>100</v>
      </c>
      <c r="C19" s="3" t="s">
        <v>11</v>
      </c>
      <c r="D19" s="3">
        <v>95</v>
      </c>
      <c r="E19" s="23">
        <v>0.5</v>
      </c>
      <c r="F19" s="3">
        <f t="shared" si="0"/>
        <v>47.5</v>
      </c>
    </row>
    <row r="20" spans="1:6" ht="30" x14ac:dyDescent="0.25">
      <c r="A20" s="3">
        <f t="shared" si="1"/>
        <v>14</v>
      </c>
      <c r="B20" s="32" t="s">
        <v>101</v>
      </c>
      <c r="C20" s="3"/>
      <c r="D20" s="3"/>
      <c r="E20" s="7"/>
      <c r="F20" s="3">
        <v>20</v>
      </c>
    </row>
    <row r="21" spans="1:6" x14ac:dyDescent="0.25">
      <c r="A21" s="3">
        <f t="shared" si="1"/>
        <v>15</v>
      </c>
      <c r="B21" s="31" t="s">
        <v>102</v>
      </c>
      <c r="C21" s="3" t="s">
        <v>8</v>
      </c>
      <c r="D21" s="3">
        <v>1</v>
      </c>
      <c r="E21" s="23">
        <v>30</v>
      </c>
      <c r="F21" s="3">
        <f t="shared" si="0"/>
        <v>30</v>
      </c>
    </row>
    <row r="22" spans="1:6" x14ac:dyDescent="0.25">
      <c r="A22" s="3">
        <f t="shared" si="1"/>
        <v>16</v>
      </c>
      <c r="B22" s="31" t="s">
        <v>103</v>
      </c>
      <c r="C22" s="3" t="s">
        <v>8</v>
      </c>
      <c r="D22" s="3">
        <v>12</v>
      </c>
      <c r="E22" s="23">
        <v>8</v>
      </c>
      <c r="F22" s="3">
        <f t="shared" si="0"/>
        <v>96</v>
      </c>
    </row>
    <row r="23" spans="1:6" x14ac:dyDescent="0.25">
      <c r="A23" s="3">
        <f t="shared" si="1"/>
        <v>17</v>
      </c>
      <c r="B23" s="31" t="s">
        <v>104</v>
      </c>
      <c r="C23" s="3" t="s">
        <v>8</v>
      </c>
      <c r="D23" s="3">
        <v>1</v>
      </c>
      <c r="E23" s="23">
        <v>40</v>
      </c>
      <c r="F23" s="3">
        <f t="shared" si="0"/>
        <v>40</v>
      </c>
    </row>
    <row r="24" spans="1:6" x14ac:dyDescent="0.25">
      <c r="A24" s="3">
        <f t="shared" si="1"/>
        <v>18</v>
      </c>
      <c r="B24" s="8" t="s">
        <v>78</v>
      </c>
      <c r="C24" s="9" t="s">
        <v>8</v>
      </c>
      <c r="D24" s="9">
        <v>1</v>
      </c>
      <c r="E24" s="9">
        <v>15</v>
      </c>
      <c r="F24" s="3">
        <f t="shared" si="0"/>
        <v>15</v>
      </c>
    </row>
    <row r="25" spans="1:6" x14ac:dyDescent="0.25">
      <c r="A25" s="3">
        <f t="shared" si="1"/>
        <v>19</v>
      </c>
      <c r="B25" s="96" t="s">
        <v>85</v>
      </c>
      <c r="C25" s="97"/>
      <c r="D25" s="98"/>
      <c r="E25" s="9"/>
      <c r="F25" s="3">
        <f t="shared" si="0"/>
        <v>0</v>
      </c>
    </row>
    <row r="26" spans="1:6" x14ac:dyDescent="0.25">
      <c r="A26" s="3">
        <f t="shared" si="1"/>
        <v>20</v>
      </c>
      <c r="B26" s="8" t="s">
        <v>112</v>
      </c>
      <c r="C26" s="9" t="s">
        <v>11</v>
      </c>
      <c r="D26" s="9">
        <v>100</v>
      </c>
      <c r="E26" s="24">
        <v>0.5</v>
      </c>
      <c r="F26" s="3">
        <f t="shared" si="0"/>
        <v>50</v>
      </c>
    </row>
    <row r="27" spans="1:6" x14ac:dyDescent="0.25">
      <c r="A27" s="3">
        <f t="shared" si="1"/>
        <v>21</v>
      </c>
      <c r="B27" s="15" t="s">
        <v>114</v>
      </c>
      <c r="C27" s="9" t="s">
        <v>11</v>
      </c>
      <c r="D27" s="9">
        <v>46</v>
      </c>
      <c r="E27" s="9">
        <v>0.8</v>
      </c>
      <c r="F27" s="3">
        <f t="shared" si="0"/>
        <v>36.800000000000004</v>
      </c>
    </row>
    <row r="28" spans="1:6" x14ac:dyDescent="0.25">
      <c r="A28" s="3">
        <f t="shared" si="1"/>
        <v>22</v>
      </c>
      <c r="B28" s="8" t="s">
        <v>105</v>
      </c>
      <c r="C28" s="9" t="s">
        <v>8</v>
      </c>
      <c r="D28" s="9">
        <v>1</v>
      </c>
      <c r="E28" s="9">
        <v>1</v>
      </c>
      <c r="F28" s="3">
        <f t="shared" si="0"/>
        <v>1</v>
      </c>
    </row>
    <row r="29" spans="1:6" x14ac:dyDescent="0.25">
      <c r="A29" s="3">
        <f t="shared" si="1"/>
        <v>23</v>
      </c>
      <c r="B29" s="13" t="s">
        <v>110</v>
      </c>
      <c r="C29" s="9" t="s">
        <v>8</v>
      </c>
      <c r="D29" s="9">
        <v>55</v>
      </c>
      <c r="E29" s="24">
        <v>0.14000000000000001</v>
      </c>
      <c r="F29" s="3">
        <f t="shared" si="0"/>
        <v>7.7000000000000011</v>
      </c>
    </row>
    <row r="30" spans="1:6" x14ac:dyDescent="0.25">
      <c r="A30" s="3">
        <f t="shared" si="1"/>
        <v>24</v>
      </c>
      <c r="B30" s="15" t="s">
        <v>106</v>
      </c>
      <c r="C30" s="9" t="s">
        <v>8</v>
      </c>
      <c r="D30" s="9">
        <v>2</v>
      </c>
      <c r="E30" s="9">
        <v>2.2000000000000002</v>
      </c>
      <c r="F30" s="3">
        <f t="shared" si="0"/>
        <v>4.4000000000000004</v>
      </c>
    </row>
    <row r="31" spans="1:6" x14ac:dyDescent="0.25">
      <c r="A31" s="3">
        <f t="shared" si="1"/>
        <v>25</v>
      </c>
      <c r="B31" s="8" t="s">
        <v>107</v>
      </c>
      <c r="C31" s="9" t="s">
        <v>8</v>
      </c>
      <c r="D31" s="9">
        <v>3</v>
      </c>
      <c r="E31" s="9">
        <v>1.75</v>
      </c>
      <c r="F31" s="3">
        <f t="shared" si="0"/>
        <v>5.25</v>
      </c>
    </row>
    <row r="32" spans="1:6" x14ac:dyDescent="0.25">
      <c r="A32" s="3">
        <f t="shared" si="1"/>
        <v>26</v>
      </c>
      <c r="B32" s="8" t="s">
        <v>108</v>
      </c>
      <c r="C32" s="9" t="s">
        <v>8</v>
      </c>
      <c r="D32" s="9">
        <v>1</v>
      </c>
      <c r="E32" s="9">
        <v>2.2000000000000002</v>
      </c>
      <c r="F32" s="3">
        <f t="shared" si="0"/>
        <v>2.2000000000000002</v>
      </c>
    </row>
    <row r="33" spans="1:6" x14ac:dyDescent="0.25">
      <c r="A33" s="3">
        <f t="shared" si="1"/>
        <v>27</v>
      </c>
      <c r="B33" s="8" t="s">
        <v>109</v>
      </c>
      <c r="C33" s="9" t="s">
        <v>8</v>
      </c>
      <c r="D33" s="9">
        <v>1</v>
      </c>
      <c r="E33" s="11">
        <v>2.2999999999999998</v>
      </c>
      <c r="F33" s="3">
        <f t="shared" si="0"/>
        <v>2.2999999999999998</v>
      </c>
    </row>
    <row r="34" spans="1:6" x14ac:dyDescent="0.25">
      <c r="A34" s="3">
        <f t="shared" si="1"/>
        <v>28</v>
      </c>
      <c r="B34" s="12" t="s">
        <v>111</v>
      </c>
      <c r="C34" s="11" t="s">
        <v>8</v>
      </c>
      <c r="D34" s="11">
        <v>5</v>
      </c>
      <c r="E34" s="11">
        <v>0.3</v>
      </c>
      <c r="F34" s="3">
        <f t="shared" si="0"/>
        <v>1.5</v>
      </c>
    </row>
    <row r="35" spans="1:6" x14ac:dyDescent="0.25">
      <c r="A35" s="3">
        <f t="shared" si="1"/>
        <v>29</v>
      </c>
      <c r="B35" s="8" t="s">
        <v>113</v>
      </c>
      <c r="C35" s="9" t="s">
        <v>11</v>
      </c>
      <c r="D35" s="9">
        <v>20</v>
      </c>
      <c r="E35" s="9">
        <v>0.45</v>
      </c>
      <c r="F35" s="3">
        <f t="shared" si="0"/>
        <v>9</v>
      </c>
    </row>
    <row r="36" spans="1:6" x14ac:dyDescent="0.25">
      <c r="A36" s="3">
        <f t="shared" si="1"/>
        <v>30</v>
      </c>
      <c r="B36" s="8" t="s">
        <v>115</v>
      </c>
      <c r="C36" s="9" t="s">
        <v>11</v>
      </c>
      <c r="D36" s="9">
        <v>60</v>
      </c>
      <c r="E36" s="9">
        <v>0.5</v>
      </c>
      <c r="F36" s="3">
        <f t="shared" si="0"/>
        <v>30</v>
      </c>
    </row>
    <row r="37" spans="1:6" x14ac:dyDescent="0.25">
      <c r="A37" s="3">
        <f t="shared" si="1"/>
        <v>31</v>
      </c>
      <c r="B37" s="8" t="s">
        <v>116</v>
      </c>
      <c r="C37" s="9" t="s">
        <v>11</v>
      </c>
      <c r="D37" s="9">
        <v>40</v>
      </c>
      <c r="E37" s="9">
        <v>0.44</v>
      </c>
      <c r="F37" s="3">
        <f t="shared" si="0"/>
        <v>17.600000000000001</v>
      </c>
    </row>
    <row r="38" spans="1:6" x14ac:dyDescent="0.25">
      <c r="A38" s="3">
        <f t="shared" si="1"/>
        <v>32</v>
      </c>
      <c r="B38" s="13" t="s">
        <v>117</v>
      </c>
      <c r="C38" s="9" t="s">
        <v>90</v>
      </c>
      <c r="D38" s="9">
        <v>1</v>
      </c>
      <c r="E38" s="9">
        <v>6.3</v>
      </c>
      <c r="F38" s="3">
        <f t="shared" si="0"/>
        <v>6.3</v>
      </c>
    </row>
    <row r="39" spans="1:6" x14ac:dyDescent="0.25">
      <c r="A39" s="3">
        <f t="shared" si="1"/>
        <v>33</v>
      </c>
      <c r="B39" s="8" t="s">
        <v>118</v>
      </c>
      <c r="C39" s="9" t="s">
        <v>90</v>
      </c>
      <c r="D39" s="9">
        <v>1</v>
      </c>
      <c r="E39" s="9">
        <v>4.7</v>
      </c>
      <c r="F39" s="3">
        <f t="shared" si="0"/>
        <v>4.7</v>
      </c>
    </row>
    <row r="40" spans="1:6" x14ac:dyDescent="0.25">
      <c r="A40" s="3">
        <f t="shared" si="1"/>
        <v>34</v>
      </c>
      <c r="B40" s="8" t="s">
        <v>119</v>
      </c>
      <c r="C40" s="9" t="s">
        <v>11</v>
      </c>
      <c r="D40" s="9">
        <v>7</v>
      </c>
      <c r="E40" s="9">
        <v>2.1</v>
      </c>
      <c r="F40" s="3">
        <f t="shared" si="0"/>
        <v>14.700000000000001</v>
      </c>
    </row>
    <row r="41" spans="1:6" x14ac:dyDescent="0.25">
      <c r="A41" s="3">
        <f t="shared" si="1"/>
        <v>35</v>
      </c>
      <c r="B41" s="8" t="s">
        <v>120</v>
      </c>
      <c r="C41" s="9" t="s">
        <v>121</v>
      </c>
      <c r="D41" s="9">
        <v>4</v>
      </c>
      <c r="E41" s="24">
        <v>1.6</v>
      </c>
      <c r="F41" s="3">
        <f t="shared" si="0"/>
        <v>6.4</v>
      </c>
    </row>
    <row r="42" spans="1:6" x14ac:dyDescent="0.25">
      <c r="A42" s="3">
        <f t="shared" si="1"/>
        <v>36</v>
      </c>
      <c r="B42" s="8" t="s">
        <v>122</v>
      </c>
      <c r="C42" s="9" t="s">
        <v>8</v>
      </c>
      <c r="D42" s="9">
        <v>1</v>
      </c>
      <c r="E42" s="24">
        <v>3.28</v>
      </c>
      <c r="F42" s="3">
        <f t="shared" si="0"/>
        <v>3.28</v>
      </c>
    </row>
    <row r="43" spans="1:6" x14ac:dyDescent="0.25">
      <c r="A43" s="3">
        <f t="shared" si="1"/>
        <v>37</v>
      </c>
      <c r="B43" s="8" t="s">
        <v>123</v>
      </c>
      <c r="C43" s="9" t="s">
        <v>8</v>
      </c>
      <c r="D43" s="9">
        <v>6</v>
      </c>
      <c r="E43" s="24">
        <v>0.38</v>
      </c>
      <c r="F43" s="3">
        <f t="shared" si="0"/>
        <v>2.2800000000000002</v>
      </c>
    </row>
    <row r="44" spans="1:6" x14ac:dyDescent="0.25">
      <c r="A44" s="3">
        <f t="shared" si="1"/>
        <v>38</v>
      </c>
      <c r="B44" s="8" t="s">
        <v>124</v>
      </c>
      <c r="C44" s="9" t="s">
        <v>8</v>
      </c>
      <c r="D44" s="9">
        <v>1</v>
      </c>
      <c r="E44" s="24">
        <v>0.98</v>
      </c>
      <c r="F44" s="3">
        <f t="shared" si="0"/>
        <v>0.98</v>
      </c>
    </row>
    <row r="45" spans="1:6" x14ac:dyDescent="0.25">
      <c r="A45" s="3">
        <f t="shared" si="1"/>
        <v>39</v>
      </c>
      <c r="B45" s="8" t="s">
        <v>125</v>
      </c>
      <c r="C45" s="9" t="s">
        <v>8</v>
      </c>
      <c r="D45" s="9">
        <v>1</v>
      </c>
      <c r="E45" s="24">
        <v>9</v>
      </c>
      <c r="F45" s="3">
        <f t="shared" si="0"/>
        <v>9</v>
      </c>
    </row>
    <row r="46" spans="1:6" x14ac:dyDescent="0.25">
      <c r="A46" s="3">
        <f t="shared" si="1"/>
        <v>40</v>
      </c>
      <c r="B46" s="15" t="s">
        <v>126</v>
      </c>
      <c r="C46" s="9" t="s">
        <v>8</v>
      </c>
      <c r="D46" s="9">
        <v>1</v>
      </c>
      <c r="E46" s="9">
        <v>3.8</v>
      </c>
      <c r="F46" s="3">
        <f t="shared" si="0"/>
        <v>3.8</v>
      </c>
    </row>
    <row r="47" spans="1:6" x14ac:dyDescent="0.25">
      <c r="A47" s="3">
        <f t="shared" si="1"/>
        <v>41</v>
      </c>
      <c r="B47" s="15" t="s">
        <v>127</v>
      </c>
      <c r="C47" s="9" t="s">
        <v>8</v>
      </c>
      <c r="D47" s="9">
        <v>6</v>
      </c>
      <c r="E47" s="33">
        <v>2</v>
      </c>
      <c r="F47" s="3">
        <f t="shared" si="0"/>
        <v>12</v>
      </c>
    </row>
    <row r="48" spans="1:6" x14ac:dyDescent="0.25">
      <c r="A48" s="3">
        <f t="shared" si="1"/>
        <v>42</v>
      </c>
      <c r="B48" s="15" t="s">
        <v>128</v>
      </c>
      <c r="C48" s="9" t="s">
        <v>8</v>
      </c>
      <c r="D48" s="9">
        <v>2</v>
      </c>
      <c r="E48" s="33">
        <v>1.8</v>
      </c>
      <c r="F48" s="3">
        <f t="shared" si="0"/>
        <v>3.6</v>
      </c>
    </row>
    <row r="49" spans="1:6" x14ac:dyDescent="0.25">
      <c r="A49" s="3">
        <f t="shared" si="1"/>
        <v>43</v>
      </c>
      <c r="B49" s="15" t="s">
        <v>129</v>
      </c>
      <c r="C49" s="9" t="s">
        <v>90</v>
      </c>
      <c r="D49" s="9">
        <v>2</v>
      </c>
      <c r="E49" s="33">
        <v>0.7</v>
      </c>
      <c r="F49" s="3">
        <f t="shared" si="0"/>
        <v>1.4</v>
      </c>
    </row>
    <row r="50" spans="1:6" x14ac:dyDescent="0.25">
      <c r="A50" s="3">
        <f t="shared" si="1"/>
        <v>44</v>
      </c>
      <c r="B50" s="8" t="s">
        <v>130</v>
      </c>
      <c r="C50" s="9" t="s">
        <v>90</v>
      </c>
      <c r="D50" s="9">
        <v>1</v>
      </c>
      <c r="E50" s="25">
        <v>0.9</v>
      </c>
      <c r="F50" s="3">
        <f t="shared" si="0"/>
        <v>0.9</v>
      </c>
    </row>
    <row r="51" spans="1:6" x14ac:dyDescent="0.25">
      <c r="A51" s="3">
        <f t="shared" si="1"/>
        <v>45</v>
      </c>
      <c r="B51" s="8" t="s">
        <v>131</v>
      </c>
      <c r="C51" s="9" t="s">
        <v>11</v>
      </c>
      <c r="D51" s="9">
        <v>65</v>
      </c>
      <c r="E51" s="25">
        <v>0.92</v>
      </c>
      <c r="F51" s="3">
        <f t="shared" si="0"/>
        <v>59.800000000000004</v>
      </c>
    </row>
    <row r="52" spans="1:6" x14ac:dyDescent="0.25">
      <c r="A52" s="3">
        <f t="shared" si="1"/>
        <v>46</v>
      </c>
      <c r="B52" s="8" t="s">
        <v>132</v>
      </c>
      <c r="C52" s="9" t="s">
        <v>11</v>
      </c>
      <c r="D52" s="9">
        <v>12</v>
      </c>
      <c r="E52" s="25">
        <v>0.7</v>
      </c>
      <c r="F52" s="3">
        <f t="shared" si="0"/>
        <v>8.3999999999999986</v>
      </c>
    </row>
    <row r="53" spans="1:6" x14ac:dyDescent="0.25">
      <c r="A53" s="3">
        <f t="shared" si="1"/>
        <v>47</v>
      </c>
      <c r="B53" s="8" t="s">
        <v>133</v>
      </c>
      <c r="C53" s="9" t="s">
        <v>11</v>
      </c>
      <c r="D53" s="9">
        <v>10</v>
      </c>
      <c r="E53" s="25">
        <v>0.2</v>
      </c>
      <c r="F53" s="3">
        <f t="shared" si="0"/>
        <v>2</v>
      </c>
    </row>
    <row r="54" spans="1:6" x14ac:dyDescent="0.25">
      <c r="A54" s="3">
        <f t="shared" si="1"/>
        <v>48</v>
      </c>
      <c r="B54" s="8" t="s">
        <v>134</v>
      </c>
      <c r="C54" s="9" t="s">
        <v>8</v>
      </c>
      <c r="D54" s="9">
        <v>2</v>
      </c>
      <c r="E54" s="25">
        <v>11.8</v>
      </c>
      <c r="F54" s="3">
        <f t="shared" si="0"/>
        <v>23.6</v>
      </c>
    </row>
    <row r="55" spans="1:6" x14ac:dyDescent="0.25">
      <c r="A55" s="3">
        <f t="shared" si="1"/>
        <v>49</v>
      </c>
      <c r="B55" s="8" t="s">
        <v>135</v>
      </c>
      <c r="C55" s="9" t="s">
        <v>8</v>
      </c>
      <c r="D55" s="9">
        <v>1</v>
      </c>
      <c r="E55" s="25">
        <v>11.8</v>
      </c>
      <c r="F55" s="3">
        <f t="shared" si="0"/>
        <v>11.8</v>
      </c>
    </row>
    <row r="56" spans="1:6" x14ac:dyDescent="0.25">
      <c r="A56" s="3">
        <f t="shared" si="1"/>
        <v>50</v>
      </c>
      <c r="B56" s="8" t="s">
        <v>136</v>
      </c>
      <c r="C56" s="9"/>
      <c r="D56" s="9"/>
      <c r="E56" s="25"/>
      <c r="F56" s="3">
        <v>20</v>
      </c>
    </row>
    <row r="57" spans="1:6" x14ac:dyDescent="0.25">
      <c r="A57" s="3">
        <f t="shared" si="1"/>
        <v>51</v>
      </c>
      <c r="B57" s="8"/>
      <c r="C57" s="9"/>
      <c r="D57" s="9"/>
      <c r="E57" s="17" t="s">
        <v>10</v>
      </c>
      <c r="F57" s="7">
        <f>SUM(F13:F56)</f>
        <v>1228.3900000000001</v>
      </c>
    </row>
    <row r="58" spans="1:6" x14ac:dyDescent="0.25">
      <c r="A58" s="3">
        <f t="shared" si="1"/>
        <v>52</v>
      </c>
      <c r="B58" s="96" t="s">
        <v>7</v>
      </c>
      <c r="C58" s="97"/>
      <c r="D58" s="97"/>
      <c r="E58" s="98"/>
      <c r="F58" s="23">
        <f>D58*E58</f>
        <v>0</v>
      </c>
    </row>
    <row r="59" spans="1:6" x14ac:dyDescent="0.25">
      <c r="A59" s="3">
        <f t="shared" si="1"/>
        <v>53</v>
      </c>
      <c r="B59" s="8" t="s">
        <v>147</v>
      </c>
      <c r="C59" s="9" t="s">
        <v>9</v>
      </c>
      <c r="D59" s="9">
        <v>44.2</v>
      </c>
      <c r="E59" s="25">
        <v>0.7</v>
      </c>
      <c r="F59" s="23">
        <f t="shared" ref="F59:F72" si="2">D59*E59</f>
        <v>30.94</v>
      </c>
    </row>
    <row r="60" spans="1:6" x14ac:dyDescent="0.25">
      <c r="A60" s="3">
        <f t="shared" si="1"/>
        <v>54</v>
      </c>
      <c r="B60" s="8" t="s">
        <v>137</v>
      </c>
      <c r="C60" s="9" t="s">
        <v>11</v>
      </c>
      <c r="D60" s="9">
        <v>8</v>
      </c>
      <c r="E60" s="25">
        <v>5</v>
      </c>
      <c r="F60" s="23">
        <f t="shared" si="2"/>
        <v>40</v>
      </c>
    </row>
    <row r="61" spans="1:6" x14ac:dyDescent="0.25">
      <c r="A61" s="3">
        <f t="shared" si="1"/>
        <v>55</v>
      </c>
      <c r="B61" s="8" t="s">
        <v>138</v>
      </c>
      <c r="C61" s="9" t="s">
        <v>9</v>
      </c>
      <c r="D61" s="9">
        <v>6.8</v>
      </c>
      <c r="E61" s="25">
        <v>2</v>
      </c>
      <c r="F61" s="23">
        <f t="shared" si="2"/>
        <v>13.6</v>
      </c>
    </row>
    <row r="62" spans="1:6" x14ac:dyDescent="0.25">
      <c r="A62" s="3">
        <f t="shared" si="1"/>
        <v>56</v>
      </c>
      <c r="B62" s="8" t="s">
        <v>139</v>
      </c>
      <c r="C62" s="9" t="s">
        <v>8</v>
      </c>
      <c r="D62" s="9">
        <v>1</v>
      </c>
      <c r="E62" s="25">
        <v>30</v>
      </c>
      <c r="F62" s="23">
        <f t="shared" si="2"/>
        <v>30</v>
      </c>
    </row>
    <row r="63" spans="1:6" x14ac:dyDescent="0.25">
      <c r="A63" s="3">
        <f t="shared" si="1"/>
        <v>57</v>
      </c>
      <c r="B63" s="8" t="s">
        <v>140</v>
      </c>
      <c r="C63" s="9" t="s">
        <v>8</v>
      </c>
      <c r="D63" s="9">
        <v>1</v>
      </c>
      <c r="E63" s="25">
        <v>10</v>
      </c>
      <c r="F63" s="23">
        <f t="shared" si="2"/>
        <v>10</v>
      </c>
    </row>
    <row r="64" spans="1:6" x14ac:dyDescent="0.25">
      <c r="A64" s="3">
        <f t="shared" si="1"/>
        <v>58</v>
      </c>
      <c r="B64" s="8" t="s">
        <v>141</v>
      </c>
      <c r="C64" s="9" t="s">
        <v>8</v>
      </c>
      <c r="D64" s="9">
        <v>1</v>
      </c>
      <c r="E64" s="25">
        <v>40</v>
      </c>
      <c r="F64" s="23">
        <f t="shared" si="2"/>
        <v>40</v>
      </c>
    </row>
    <row r="65" spans="1:6" x14ac:dyDescent="0.25">
      <c r="A65" s="3">
        <f t="shared" si="1"/>
        <v>59</v>
      </c>
      <c r="B65" s="8" t="s">
        <v>142</v>
      </c>
      <c r="C65" s="9" t="s">
        <v>9</v>
      </c>
      <c r="D65" s="9">
        <v>104</v>
      </c>
      <c r="E65" s="25">
        <v>1</v>
      </c>
      <c r="F65" s="23">
        <f t="shared" si="2"/>
        <v>104</v>
      </c>
    </row>
    <row r="66" spans="1:6" x14ac:dyDescent="0.25">
      <c r="A66" s="3">
        <f t="shared" si="1"/>
        <v>60</v>
      </c>
      <c r="B66" s="8" t="s">
        <v>143</v>
      </c>
      <c r="C66" s="9" t="s">
        <v>9</v>
      </c>
      <c r="D66" s="9">
        <v>5.5</v>
      </c>
      <c r="E66" s="25">
        <v>2</v>
      </c>
      <c r="F66" s="23">
        <f t="shared" si="2"/>
        <v>11</v>
      </c>
    </row>
    <row r="67" spans="1:6" x14ac:dyDescent="0.25">
      <c r="A67" s="3">
        <f t="shared" si="1"/>
        <v>61</v>
      </c>
      <c r="B67" s="8" t="s">
        <v>144</v>
      </c>
      <c r="C67" s="9" t="s">
        <v>9</v>
      </c>
      <c r="D67" s="9">
        <v>88.4</v>
      </c>
      <c r="E67" s="25">
        <v>1</v>
      </c>
      <c r="F67" s="23">
        <f t="shared" si="2"/>
        <v>88.4</v>
      </c>
    </row>
    <row r="68" spans="1:6" x14ac:dyDescent="0.25">
      <c r="A68" s="3">
        <f t="shared" si="1"/>
        <v>62</v>
      </c>
      <c r="B68" s="8" t="s">
        <v>145</v>
      </c>
      <c r="C68" s="9" t="s">
        <v>9</v>
      </c>
      <c r="D68" s="9">
        <v>5.5</v>
      </c>
      <c r="E68" s="25">
        <v>20</v>
      </c>
      <c r="F68" s="23">
        <f t="shared" si="2"/>
        <v>110</v>
      </c>
    </row>
    <row r="69" spans="1:6" x14ac:dyDescent="0.25">
      <c r="A69" s="3">
        <f t="shared" si="1"/>
        <v>63</v>
      </c>
      <c r="B69" s="8" t="s">
        <v>146</v>
      </c>
      <c r="C69" s="9" t="s">
        <v>11</v>
      </c>
      <c r="D69" s="9">
        <v>5</v>
      </c>
      <c r="E69" s="25">
        <v>10</v>
      </c>
      <c r="F69" s="23">
        <f t="shared" si="2"/>
        <v>50</v>
      </c>
    </row>
    <row r="70" spans="1:6" x14ac:dyDescent="0.25">
      <c r="A70" s="3">
        <f t="shared" si="1"/>
        <v>64</v>
      </c>
      <c r="B70" s="8" t="s">
        <v>148</v>
      </c>
      <c r="C70" s="9" t="s">
        <v>8</v>
      </c>
      <c r="D70" s="9">
        <v>5</v>
      </c>
      <c r="E70" s="25">
        <v>5</v>
      </c>
      <c r="F70" s="23">
        <f t="shared" si="2"/>
        <v>25</v>
      </c>
    </row>
    <row r="71" spans="1:6" x14ac:dyDescent="0.25">
      <c r="A71" s="3">
        <f t="shared" si="1"/>
        <v>65</v>
      </c>
      <c r="B71" s="8"/>
      <c r="C71" s="9"/>
      <c r="D71" s="9"/>
      <c r="E71" s="17" t="s">
        <v>10</v>
      </c>
      <c r="F71" s="7">
        <f>SUM(F58:F70)</f>
        <v>552.93999999999994</v>
      </c>
    </row>
    <row r="72" spans="1:6" x14ac:dyDescent="0.25">
      <c r="A72" s="3">
        <f>SUM(A57,1)</f>
        <v>52</v>
      </c>
      <c r="B72" s="34" t="s">
        <v>149</v>
      </c>
      <c r="C72" s="9" t="s">
        <v>8</v>
      </c>
      <c r="D72" s="9">
        <v>1</v>
      </c>
      <c r="E72" s="17">
        <v>550</v>
      </c>
      <c r="F72" s="7">
        <f t="shared" si="2"/>
        <v>550</v>
      </c>
    </row>
    <row r="73" spans="1:6" x14ac:dyDescent="0.25">
      <c r="A73" s="35"/>
      <c r="B73" s="36"/>
      <c r="C73" s="37"/>
      <c r="D73" s="38"/>
      <c r="E73" s="17" t="s">
        <v>10</v>
      </c>
      <c r="F73" s="7">
        <v>550</v>
      </c>
    </row>
    <row r="74" spans="1:6" x14ac:dyDescent="0.25">
      <c r="A74" s="99"/>
      <c r="B74" s="101" t="s">
        <v>35</v>
      </c>
      <c r="C74" s="102"/>
      <c r="D74" s="103"/>
      <c r="E74" s="101">
        <f>F73+F71+F57+F12</f>
        <v>2922.13</v>
      </c>
      <c r="F74" s="103"/>
    </row>
    <row r="75" spans="1:6" x14ac:dyDescent="0.25">
      <c r="A75" s="100"/>
      <c r="B75" s="104"/>
      <c r="C75" s="105"/>
      <c r="D75" s="106"/>
      <c r="E75" s="104"/>
      <c r="F75" s="106"/>
    </row>
    <row r="76" spans="1:6" x14ac:dyDescent="0.25">
      <c r="A76" s="26"/>
      <c r="B76" s="108" t="s">
        <v>86</v>
      </c>
      <c r="C76" s="109"/>
      <c r="D76" s="110"/>
      <c r="E76" s="108">
        <v>947.8</v>
      </c>
      <c r="F76" s="110"/>
    </row>
    <row r="77" spans="1:6" x14ac:dyDescent="0.25">
      <c r="A77" s="26"/>
      <c r="B77" s="111"/>
      <c r="C77" s="112"/>
      <c r="D77" s="113"/>
      <c r="E77" s="111"/>
      <c r="F77" s="113"/>
    </row>
    <row r="78" spans="1:6" x14ac:dyDescent="0.25">
      <c r="A78" s="26"/>
      <c r="B78" s="108" t="s">
        <v>87</v>
      </c>
      <c r="C78" s="109"/>
      <c r="D78" s="110"/>
      <c r="E78" s="108">
        <f>E74-E76</f>
        <v>1974.3300000000002</v>
      </c>
      <c r="F78" s="110"/>
    </row>
    <row r="79" spans="1:6" x14ac:dyDescent="0.25">
      <c r="A79" s="26"/>
      <c r="B79" s="111"/>
      <c r="C79" s="112"/>
      <c r="D79" s="113"/>
      <c r="E79" s="111"/>
      <c r="F79" s="113"/>
    </row>
    <row r="80" spans="1:6" x14ac:dyDescent="0.25">
      <c r="A80" s="28"/>
      <c r="B80" s="108" t="s">
        <v>88</v>
      </c>
      <c r="C80" s="109"/>
      <c r="D80" s="110"/>
      <c r="E80" s="108">
        <v>3000</v>
      </c>
      <c r="F80" s="110"/>
    </row>
    <row r="81" spans="1:6" x14ac:dyDescent="0.25">
      <c r="A81" s="28"/>
      <c r="B81" s="111"/>
      <c r="C81" s="112"/>
      <c r="D81" s="113"/>
      <c r="E81" s="111"/>
      <c r="F81" s="113"/>
    </row>
  </sheetData>
  <mergeCells count="15">
    <mergeCell ref="B76:D77"/>
    <mergeCell ref="E76:F77"/>
    <mergeCell ref="B78:D79"/>
    <mergeCell ref="E78:F79"/>
    <mergeCell ref="B80:D81"/>
    <mergeCell ref="E80:F81"/>
    <mergeCell ref="B3:D3"/>
    <mergeCell ref="B4:D4"/>
    <mergeCell ref="B6:E6"/>
    <mergeCell ref="A74:A75"/>
    <mergeCell ref="B74:D75"/>
    <mergeCell ref="E74:F75"/>
    <mergeCell ref="B13:E13"/>
    <mergeCell ref="B25:D25"/>
    <mergeCell ref="B58:E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workbookViewId="0">
      <selection activeCell="A2" sqref="A2:F92"/>
    </sheetView>
  </sheetViews>
  <sheetFormatPr defaultRowHeight="15" x14ac:dyDescent="0.25"/>
  <cols>
    <col min="1" max="1" width="4.7109375" customWidth="1"/>
    <col min="2" max="2" width="53.140625" customWidth="1"/>
  </cols>
  <sheetData>
    <row r="2" spans="1:6" ht="36" x14ac:dyDescent="0.55000000000000004">
      <c r="A2" s="20"/>
      <c r="B2" s="107" t="s">
        <v>83</v>
      </c>
      <c r="C2" s="107"/>
      <c r="D2" s="107"/>
      <c r="E2" s="21"/>
      <c r="F2" s="22">
        <v>2</v>
      </c>
    </row>
    <row r="3" spans="1:6" x14ac:dyDescent="0.25">
      <c r="B3" s="92" t="s">
        <v>55</v>
      </c>
      <c r="C3" s="92"/>
      <c r="D3" s="92"/>
    </row>
    <row r="4" spans="1:6" x14ac:dyDescent="0.25">
      <c r="A4" s="1" t="s">
        <v>1</v>
      </c>
      <c r="B4" s="2" t="s">
        <v>84</v>
      </c>
      <c r="C4" s="1" t="s">
        <v>3</v>
      </c>
      <c r="D4" s="1" t="s">
        <v>4</v>
      </c>
      <c r="E4" s="2" t="s">
        <v>5</v>
      </c>
      <c r="F4" s="2" t="s">
        <v>6</v>
      </c>
    </row>
    <row r="5" spans="1:6" x14ac:dyDescent="0.25">
      <c r="A5" s="3"/>
      <c r="B5" s="93" t="s">
        <v>85</v>
      </c>
      <c r="C5" s="94"/>
      <c r="D5" s="94"/>
      <c r="E5" s="95"/>
      <c r="F5" s="3"/>
    </row>
    <row r="6" spans="1:6" x14ac:dyDescent="0.25">
      <c r="A6" s="3">
        <v>1</v>
      </c>
      <c r="B6" s="4" t="s">
        <v>150</v>
      </c>
      <c r="C6" s="3" t="s">
        <v>8</v>
      </c>
      <c r="D6" s="3">
        <v>10</v>
      </c>
      <c r="E6" s="3">
        <v>0.44</v>
      </c>
      <c r="F6" s="3">
        <f>D6*E6</f>
        <v>4.4000000000000004</v>
      </c>
    </row>
    <row r="7" spans="1:6" x14ac:dyDescent="0.25">
      <c r="A7" s="3">
        <f>SUM(A6,1)</f>
        <v>2</v>
      </c>
      <c r="B7" s="4" t="s">
        <v>151</v>
      </c>
      <c r="C7" s="3" t="s">
        <v>8</v>
      </c>
      <c r="D7" s="3">
        <v>1</v>
      </c>
      <c r="E7" s="3">
        <v>22.3</v>
      </c>
      <c r="F7" s="3">
        <f t="shared" ref="F7:F82" si="0">D7*E7</f>
        <v>22.3</v>
      </c>
    </row>
    <row r="8" spans="1:6" x14ac:dyDescent="0.25">
      <c r="A8" s="3">
        <f t="shared" ref="A8:A70" si="1">SUM(A7,1)</f>
        <v>3</v>
      </c>
      <c r="B8" s="45" t="s">
        <v>152</v>
      </c>
      <c r="C8" s="3"/>
      <c r="D8" s="3"/>
      <c r="E8" s="40"/>
      <c r="F8" s="3">
        <v>370.8</v>
      </c>
    </row>
    <row r="9" spans="1:6" x14ac:dyDescent="0.25">
      <c r="A9" s="3">
        <f t="shared" si="1"/>
        <v>4</v>
      </c>
      <c r="B9" s="12" t="s">
        <v>153</v>
      </c>
      <c r="C9" s="6"/>
      <c r="D9" s="11"/>
      <c r="E9" s="11"/>
      <c r="F9" s="3">
        <v>32</v>
      </c>
    </row>
    <row r="10" spans="1:6" x14ac:dyDescent="0.25">
      <c r="A10" s="3">
        <f t="shared" si="1"/>
        <v>5</v>
      </c>
      <c r="B10" s="15" t="s">
        <v>154</v>
      </c>
      <c r="C10" s="41" t="s">
        <v>8</v>
      </c>
      <c r="D10" s="41">
        <v>6</v>
      </c>
      <c r="E10" s="41">
        <v>3.1</v>
      </c>
      <c r="F10" s="3">
        <f t="shared" si="0"/>
        <v>18.600000000000001</v>
      </c>
    </row>
    <row r="11" spans="1:6" x14ac:dyDescent="0.25">
      <c r="A11" s="3">
        <f t="shared" si="1"/>
        <v>6</v>
      </c>
      <c r="B11" s="15"/>
      <c r="C11" s="41"/>
      <c r="D11" s="41"/>
      <c r="E11" s="10" t="s">
        <v>10</v>
      </c>
      <c r="F11" s="7">
        <f>SUM(F6:F10)</f>
        <v>448.1</v>
      </c>
    </row>
    <row r="12" spans="1:6" x14ac:dyDescent="0.25">
      <c r="A12" s="3">
        <f t="shared" si="1"/>
        <v>7</v>
      </c>
      <c r="B12" s="96" t="s">
        <v>155</v>
      </c>
      <c r="C12" s="97"/>
      <c r="D12" s="97"/>
      <c r="E12" s="98"/>
      <c r="F12" s="3">
        <f t="shared" si="0"/>
        <v>0</v>
      </c>
    </row>
    <row r="13" spans="1:6" x14ac:dyDescent="0.25">
      <c r="A13" s="3">
        <f t="shared" si="1"/>
        <v>8</v>
      </c>
      <c r="B13" s="42" t="s">
        <v>156</v>
      </c>
      <c r="C13" s="3" t="s">
        <v>9</v>
      </c>
      <c r="D13" s="3">
        <v>67</v>
      </c>
      <c r="E13" s="40">
        <v>0.5</v>
      </c>
      <c r="F13" s="3">
        <f t="shared" si="0"/>
        <v>33.5</v>
      </c>
    </row>
    <row r="14" spans="1:6" x14ac:dyDescent="0.25">
      <c r="A14" s="3">
        <f t="shared" si="1"/>
        <v>9</v>
      </c>
      <c r="B14" s="42" t="s">
        <v>157</v>
      </c>
      <c r="C14" s="3" t="s">
        <v>9</v>
      </c>
      <c r="D14" s="3">
        <v>67</v>
      </c>
      <c r="E14" s="40">
        <v>1</v>
      </c>
      <c r="F14" s="3">
        <f t="shared" si="0"/>
        <v>67</v>
      </c>
    </row>
    <row r="15" spans="1:6" x14ac:dyDescent="0.25">
      <c r="A15" s="3">
        <f t="shared" si="1"/>
        <v>10</v>
      </c>
      <c r="B15" s="42" t="s">
        <v>158</v>
      </c>
      <c r="C15" s="3" t="s">
        <v>9</v>
      </c>
      <c r="D15" s="3">
        <v>67</v>
      </c>
      <c r="E15" s="40">
        <v>8</v>
      </c>
      <c r="F15" s="3">
        <f t="shared" si="0"/>
        <v>536</v>
      </c>
    </row>
    <row r="16" spans="1:6" x14ac:dyDescent="0.25">
      <c r="A16" s="3">
        <f t="shared" si="1"/>
        <v>11</v>
      </c>
      <c r="B16" s="42" t="s">
        <v>159</v>
      </c>
      <c r="C16" s="3" t="s">
        <v>11</v>
      </c>
      <c r="D16" s="3">
        <v>2.4</v>
      </c>
      <c r="E16" s="40">
        <v>8</v>
      </c>
      <c r="F16" s="3">
        <f t="shared" si="0"/>
        <v>19.2</v>
      </c>
    </row>
    <row r="17" spans="1:6" x14ac:dyDescent="0.25">
      <c r="A17" s="3">
        <f t="shared" si="1"/>
        <v>12</v>
      </c>
      <c r="B17" s="42" t="s">
        <v>160</v>
      </c>
      <c r="C17" s="3" t="s">
        <v>9</v>
      </c>
      <c r="D17" s="3">
        <v>10.5</v>
      </c>
      <c r="E17" s="40">
        <v>3</v>
      </c>
      <c r="F17" s="3">
        <f t="shared" si="0"/>
        <v>31.5</v>
      </c>
    </row>
    <row r="18" spans="1:6" x14ac:dyDescent="0.25">
      <c r="A18" s="3">
        <f t="shared" si="1"/>
        <v>13</v>
      </c>
      <c r="B18" s="42" t="s">
        <v>161</v>
      </c>
      <c r="C18" s="3" t="s">
        <v>11</v>
      </c>
      <c r="D18" s="3">
        <v>32</v>
      </c>
      <c r="E18" s="40">
        <v>2</v>
      </c>
      <c r="F18" s="3">
        <f t="shared" si="0"/>
        <v>64</v>
      </c>
    </row>
    <row r="19" spans="1:6" x14ac:dyDescent="0.25">
      <c r="A19" s="3">
        <f t="shared" si="1"/>
        <v>14</v>
      </c>
      <c r="B19" s="43"/>
      <c r="C19" s="3"/>
      <c r="D19" s="3"/>
      <c r="E19" s="7" t="s">
        <v>10</v>
      </c>
      <c r="F19" s="7">
        <f>SUM(F12:F18)</f>
        <v>751.2</v>
      </c>
    </row>
    <row r="20" spans="1:6" x14ac:dyDescent="0.25">
      <c r="A20" s="3">
        <f t="shared" si="1"/>
        <v>15</v>
      </c>
      <c r="B20" s="114" t="s">
        <v>38</v>
      </c>
      <c r="C20" s="115"/>
      <c r="D20" s="115"/>
      <c r="E20" s="116"/>
      <c r="F20" s="3">
        <f t="shared" si="0"/>
        <v>0</v>
      </c>
    </row>
    <row r="21" spans="1:6" x14ac:dyDescent="0.25">
      <c r="A21" s="3">
        <f t="shared" si="1"/>
        <v>16</v>
      </c>
      <c r="B21" s="8" t="s">
        <v>39</v>
      </c>
      <c r="C21" s="9" t="s">
        <v>40</v>
      </c>
      <c r="D21" s="9">
        <v>5</v>
      </c>
      <c r="E21" s="19">
        <v>40</v>
      </c>
      <c r="F21" s="3">
        <f t="shared" si="0"/>
        <v>200</v>
      </c>
    </row>
    <row r="22" spans="1:6" x14ac:dyDescent="0.25">
      <c r="A22" s="3">
        <f t="shared" si="1"/>
        <v>17</v>
      </c>
      <c r="B22" s="8" t="s">
        <v>41</v>
      </c>
      <c r="C22" s="9" t="s">
        <v>11</v>
      </c>
      <c r="D22" s="9">
        <v>8.5</v>
      </c>
      <c r="E22" s="19">
        <v>6</v>
      </c>
      <c r="F22" s="3">
        <f t="shared" si="0"/>
        <v>51</v>
      </c>
    </row>
    <row r="23" spans="1:6" x14ac:dyDescent="0.25">
      <c r="A23" s="3">
        <f t="shared" si="1"/>
        <v>18</v>
      </c>
      <c r="B23" s="8" t="s">
        <v>162</v>
      </c>
      <c r="C23" s="9" t="s">
        <v>11</v>
      </c>
      <c r="D23" s="9">
        <v>6</v>
      </c>
      <c r="E23" s="19">
        <v>8</v>
      </c>
      <c r="F23" s="3">
        <f t="shared" si="0"/>
        <v>48</v>
      </c>
    </row>
    <row r="24" spans="1:6" x14ac:dyDescent="0.25">
      <c r="A24" s="3">
        <f t="shared" si="1"/>
        <v>19</v>
      </c>
      <c r="B24" s="8" t="s">
        <v>43</v>
      </c>
      <c r="C24" s="9" t="s">
        <v>8</v>
      </c>
      <c r="D24" s="9">
        <v>1</v>
      </c>
      <c r="E24" s="19">
        <v>70</v>
      </c>
      <c r="F24" s="3">
        <f t="shared" si="0"/>
        <v>70</v>
      </c>
    </row>
    <row r="25" spans="1:6" x14ac:dyDescent="0.25">
      <c r="A25" s="3">
        <f t="shared" si="1"/>
        <v>20</v>
      </c>
      <c r="B25" s="8" t="s">
        <v>44</v>
      </c>
      <c r="C25" s="9" t="s">
        <v>8</v>
      </c>
      <c r="D25" s="9">
        <v>1</v>
      </c>
      <c r="E25" s="19">
        <v>35</v>
      </c>
      <c r="F25" s="3">
        <f t="shared" si="0"/>
        <v>35</v>
      </c>
    </row>
    <row r="26" spans="1:6" x14ac:dyDescent="0.25">
      <c r="A26" s="3">
        <f t="shared" si="1"/>
        <v>21</v>
      </c>
      <c r="B26" s="8" t="s">
        <v>163</v>
      </c>
      <c r="C26" s="9" t="s">
        <v>8</v>
      </c>
      <c r="D26" s="9">
        <v>1</v>
      </c>
      <c r="E26" s="19">
        <v>40</v>
      </c>
      <c r="F26" s="3">
        <f t="shared" si="0"/>
        <v>40</v>
      </c>
    </row>
    <row r="27" spans="1:6" x14ac:dyDescent="0.25">
      <c r="A27" s="3">
        <f t="shared" si="1"/>
        <v>22</v>
      </c>
      <c r="B27" s="8" t="s">
        <v>71</v>
      </c>
      <c r="C27" s="9" t="s">
        <v>8</v>
      </c>
      <c r="D27" s="9">
        <v>2</v>
      </c>
      <c r="E27" s="19">
        <v>35</v>
      </c>
      <c r="F27" s="3">
        <f t="shared" si="0"/>
        <v>70</v>
      </c>
    </row>
    <row r="28" spans="1:6" x14ac:dyDescent="0.25">
      <c r="A28" s="3">
        <f t="shared" si="1"/>
        <v>23</v>
      </c>
      <c r="B28" s="8" t="s">
        <v>46</v>
      </c>
      <c r="C28" s="9" t="s">
        <v>8</v>
      </c>
      <c r="D28" s="9">
        <v>1</v>
      </c>
      <c r="E28" s="19">
        <v>50</v>
      </c>
      <c r="F28" s="3">
        <f t="shared" si="0"/>
        <v>50</v>
      </c>
    </row>
    <row r="29" spans="1:6" x14ac:dyDescent="0.25">
      <c r="A29" s="3">
        <f t="shared" si="1"/>
        <v>24</v>
      </c>
      <c r="B29" s="8" t="s">
        <v>164</v>
      </c>
      <c r="C29" s="9" t="s">
        <v>8</v>
      </c>
      <c r="D29" s="9">
        <v>2</v>
      </c>
      <c r="E29" s="19">
        <v>5</v>
      </c>
      <c r="F29" s="3">
        <f t="shared" si="0"/>
        <v>10</v>
      </c>
    </row>
    <row r="30" spans="1:6" x14ac:dyDescent="0.25">
      <c r="A30" s="3">
        <f t="shared" si="1"/>
        <v>25</v>
      </c>
      <c r="B30" s="8" t="s">
        <v>165</v>
      </c>
      <c r="C30" s="9" t="s">
        <v>8</v>
      </c>
      <c r="D30" s="9">
        <v>1</v>
      </c>
      <c r="E30" s="19">
        <v>40</v>
      </c>
      <c r="F30" s="3">
        <f t="shared" si="0"/>
        <v>40</v>
      </c>
    </row>
    <row r="31" spans="1:6" x14ac:dyDescent="0.25">
      <c r="A31" s="3">
        <f t="shared" si="1"/>
        <v>26</v>
      </c>
      <c r="B31" s="96" t="s">
        <v>166</v>
      </c>
      <c r="C31" s="97"/>
      <c r="D31" s="97"/>
      <c r="E31" s="98"/>
      <c r="F31" s="3">
        <f t="shared" si="0"/>
        <v>0</v>
      </c>
    </row>
    <row r="32" spans="1:6" x14ac:dyDescent="0.25">
      <c r="A32" s="3">
        <f t="shared" si="1"/>
        <v>27</v>
      </c>
      <c r="B32" s="8" t="s">
        <v>167</v>
      </c>
      <c r="C32" s="9" t="s">
        <v>8</v>
      </c>
      <c r="D32" s="9">
        <v>2</v>
      </c>
      <c r="E32" s="19">
        <v>11.25</v>
      </c>
      <c r="F32" s="3">
        <f t="shared" si="0"/>
        <v>22.5</v>
      </c>
    </row>
    <row r="33" spans="1:6" x14ac:dyDescent="0.25">
      <c r="A33" s="3">
        <f t="shared" si="1"/>
        <v>28</v>
      </c>
      <c r="B33" s="13" t="s">
        <v>168</v>
      </c>
      <c r="C33" s="9" t="s">
        <v>8</v>
      </c>
      <c r="D33" s="9">
        <v>8</v>
      </c>
      <c r="E33" s="19">
        <v>1.6</v>
      </c>
      <c r="F33" s="3">
        <f t="shared" si="0"/>
        <v>12.8</v>
      </c>
    </row>
    <row r="34" spans="1:6" x14ac:dyDescent="0.25">
      <c r="A34" s="3">
        <f t="shared" si="1"/>
        <v>29</v>
      </c>
      <c r="B34" s="8" t="s">
        <v>169</v>
      </c>
      <c r="C34" s="9" t="s">
        <v>8</v>
      </c>
      <c r="D34" s="9">
        <v>4</v>
      </c>
      <c r="E34" s="19">
        <v>2.7</v>
      </c>
      <c r="F34" s="3">
        <f t="shared" si="0"/>
        <v>10.8</v>
      </c>
    </row>
    <row r="35" spans="1:6" x14ac:dyDescent="0.25">
      <c r="A35" s="3">
        <f t="shared" si="1"/>
        <v>30</v>
      </c>
      <c r="B35" s="13" t="s">
        <v>170</v>
      </c>
      <c r="C35" s="9" t="s">
        <v>8</v>
      </c>
      <c r="D35" s="9">
        <v>2</v>
      </c>
      <c r="E35" s="9">
        <v>2.67</v>
      </c>
      <c r="F35" s="3">
        <f t="shared" si="0"/>
        <v>5.34</v>
      </c>
    </row>
    <row r="36" spans="1:6" x14ac:dyDescent="0.25">
      <c r="A36" s="3">
        <f t="shared" si="1"/>
        <v>31</v>
      </c>
      <c r="B36" s="8" t="s">
        <v>171</v>
      </c>
      <c r="C36" s="9" t="s">
        <v>8</v>
      </c>
      <c r="D36" s="9">
        <v>2</v>
      </c>
      <c r="E36" s="9">
        <v>9.1</v>
      </c>
      <c r="F36" s="3">
        <f t="shared" si="0"/>
        <v>18.2</v>
      </c>
    </row>
    <row r="37" spans="1:6" x14ac:dyDescent="0.25">
      <c r="A37" s="3">
        <f t="shared" si="1"/>
        <v>32</v>
      </c>
      <c r="B37" s="8" t="s">
        <v>172</v>
      </c>
      <c r="C37" s="9" t="s">
        <v>8</v>
      </c>
      <c r="D37" s="9">
        <v>1</v>
      </c>
      <c r="E37" s="9">
        <v>1.5</v>
      </c>
      <c r="F37" s="3">
        <f t="shared" si="0"/>
        <v>1.5</v>
      </c>
    </row>
    <row r="38" spans="1:6" x14ac:dyDescent="0.25">
      <c r="A38" s="3">
        <f t="shared" si="1"/>
        <v>33</v>
      </c>
      <c r="B38" s="8" t="s">
        <v>173</v>
      </c>
      <c r="C38" s="9" t="s">
        <v>8</v>
      </c>
      <c r="D38" s="9">
        <v>1</v>
      </c>
      <c r="E38" s="41">
        <v>1.4</v>
      </c>
      <c r="F38" s="3">
        <f t="shared" si="0"/>
        <v>1.4</v>
      </c>
    </row>
    <row r="39" spans="1:6" x14ac:dyDescent="0.25">
      <c r="A39" s="3">
        <f t="shared" si="1"/>
        <v>34</v>
      </c>
      <c r="B39" s="8" t="s">
        <v>174</v>
      </c>
      <c r="C39" s="9" t="s">
        <v>8</v>
      </c>
      <c r="D39" s="9">
        <v>2</v>
      </c>
      <c r="E39" s="41">
        <v>3.5</v>
      </c>
      <c r="F39" s="3">
        <f t="shared" si="0"/>
        <v>7</v>
      </c>
    </row>
    <row r="40" spans="1:6" x14ac:dyDescent="0.25">
      <c r="A40" s="3">
        <f t="shared" si="1"/>
        <v>35</v>
      </c>
      <c r="B40" s="8" t="s">
        <v>175</v>
      </c>
      <c r="C40" s="9" t="s">
        <v>8</v>
      </c>
      <c r="D40" s="9">
        <v>6</v>
      </c>
      <c r="E40" s="41">
        <v>0.3</v>
      </c>
      <c r="F40" s="3">
        <f t="shared" si="0"/>
        <v>1.7999999999999998</v>
      </c>
    </row>
    <row r="41" spans="1:6" x14ac:dyDescent="0.25">
      <c r="A41" s="3">
        <f t="shared" si="1"/>
        <v>36</v>
      </c>
      <c r="B41" s="8" t="s">
        <v>176</v>
      </c>
      <c r="C41" s="9" t="s">
        <v>8</v>
      </c>
      <c r="D41" s="9">
        <v>6</v>
      </c>
      <c r="E41" s="41">
        <v>0.45</v>
      </c>
      <c r="F41" s="3">
        <f t="shared" si="0"/>
        <v>2.7</v>
      </c>
    </row>
    <row r="42" spans="1:6" x14ac:dyDescent="0.25">
      <c r="A42" s="3">
        <f t="shared" si="1"/>
        <v>37</v>
      </c>
      <c r="B42" s="8" t="s">
        <v>177</v>
      </c>
      <c r="C42" s="9" t="s">
        <v>8</v>
      </c>
      <c r="D42" s="9">
        <v>2</v>
      </c>
      <c r="E42" s="41">
        <v>2.7</v>
      </c>
      <c r="F42" s="3">
        <f t="shared" si="0"/>
        <v>5.4</v>
      </c>
    </row>
    <row r="43" spans="1:6" x14ac:dyDescent="0.25">
      <c r="A43" s="3">
        <f t="shared" si="1"/>
        <v>38</v>
      </c>
      <c r="B43" s="15" t="s">
        <v>178</v>
      </c>
      <c r="C43" s="9" t="s">
        <v>11</v>
      </c>
      <c r="D43" s="9">
        <v>4</v>
      </c>
      <c r="E43" s="9">
        <v>2.9</v>
      </c>
      <c r="F43" s="3">
        <f t="shared" si="0"/>
        <v>11.6</v>
      </c>
    </row>
    <row r="44" spans="1:6" x14ac:dyDescent="0.25">
      <c r="A44" s="3">
        <f t="shared" si="1"/>
        <v>39</v>
      </c>
      <c r="B44" s="15" t="s">
        <v>179</v>
      </c>
      <c r="C44" s="9" t="s">
        <v>8</v>
      </c>
      <c r="D44" s="9">
        <v>2</v>
      </c>
      <c r="E44" s="33">
        <v>0.3</v>
      </c>
      <c r="F44" s="3">
        <f t="shared" si="0"/>
        <v>0.6</v>
      </c>
    </row>
    <row r="45" spans="1:6" x14ac:dyDescent="0.25">
      <c r="A45" s="3">
        <f t="shared" si="1"/>
        <v>40</v>
      </c>
      <c r="B45" s="15" t="s">
        <v>180</v>
      </c>
      <c r="C45" s="9" t="s">
        <v>181</v>
      </c>
      <c r="D45" s="9">
        <v>1</v>
      </c>
      <c r="E45" s="33">
        <v>34</v>
      </c>
      <c r="F45" s="3">
        <f t="shared" si="0"/>
        <v>34</v>
      </c>
    </row>
    <row r="46" spans="1:6" x14ac:dyDescent="0.25">
      <c r="A46" s="3">
        <f t="shared" si="1"/>
        <v>41</v>
      </c>
      <c r="B46" s="15" t="s">
        <v>182</v>
      </c>
      <c r="C46" s="9" t="s">
        <v>8</v>
      </c>
      <c r="D46" s="9">
        <v>8</v>
      </c>
      <c r="E46" s="33">
        <v>0.25</v>
      </c>
      <c r="F46" s="3">
        <f t="shared" si="0"/>
        <v>2</v>
      </c>
    </row>
    <row r="47" spans="1:6" x14ac:dyDescent="0.25">
      <c r="A47" s="3">
        <f t="shared" si="1"/>
        <v>42</v>
      </c>
      <c r="B47" s="8" t="s">
        <v>183</v>
      </c>
      <c r="C47" s="9" t="s">
        <v>90</v>
      </c>
      <c r="D47" s="9">
        <v>5</v>
      </c>
      <c r="E47" s="44">
        <v>1.3</v>
      </c>
      <c r="F47" s="3">
        <f t="shared" si="0"/>
        <v>6.5</v>
      </c>
    </row>
    <row r="48" spans="1:6" x14ac:dyDescent="0.25">
      <c r="A48" s="3">
        <f t="shared" si="1"/>
        <v>43</v>
      </c>
      <c r="B48" s="8" t="s">
        <v>184</v>
      </c>
      <c r="C48" s="9" t="s">
        <v>8</v>
      </c>
      <c r="D48" s="9">
        <v>1</v>
      </c>
      <c r="E48" s="44">
        <v>0.8</v>
      </c>
      <c r="F48" s="3">
        <f t="shared" si="0"/>
        <v>0.8</v>
      </c>
    </row>
    <row r="49" spans="1:6" x14ac:dyDescent="0.25">
      <c r="A49" s="3">
        <f t="shared" si="1"/>
        <v>44</v>
      </c>
      <c r="B49" s="8" t="s">
        <v>185</v>
      </c>
      <c r="C49" s="9" t="s">
        <v>8</v>
      </c>
      <c r="D49" s="9">
        <v>1</v>
      </c>
      <c r="E49" s="44">
        <v>2.65</v>
      </c>
      <c r="F49" s="3">
        <f t="shared" si="0"/>
        <v>2.65</v>
      </c>
    </row>
    <row r="50" spans="1:6" x14ac:dyDescent="0.25">
      <c r="A50" s="3">
        <f t="shared" si="1"/>
        <v>45</v>
      </c>
      <c r="B50" s="8" t="s">
        <v>186</v>
      </c>
      <c r="C50" s="9" t="s">
        <v>8</v>
      </c>
      <c r="D50" s="9">
        <v>10</v>
      </c>
      <c r="E50" s="44">
        <v>1.9</v>
      </c>
      <c r="F50" s="3">
        <f t="shared" si="0"/>
        <v>19</v>
      </c>
    </row>
    <row r="51" spans="1:6" x14ac:dyDescent="0.25">
      <c r="A51" s="3">
        <f t="shared" si="1"/>
        <v>46</v>
      </c>
      <c r="B51" s="8" t="s">
        <v>187</v>
      </c>
      <c r="C51" s="9" t="s">
        <v>8</v>
      </c>
      <c r="D51" s="9">
        <v>2</v>
      </c>
      <c r="E51" s="44">
        <v>2.1</v>
      </c>
      <c r="F51" s="3">
        <f t="shared" si="0"/>
        <v>4.2</v>
      </c>
    </row>
    <row r="52" spans="1:6" x14ac:dyDescent="0.25">
      <c r="A52" s="3">
        <f t="shared" si="1"/>
        <v>47</v>
      </c>
      <c r="B52" s="8" t="s">
        <v>188</v>
      </c>
      <c r="C52" s="9" t="s">
        <v>8</v>
      </c>
      <c r="D52" s="9">
        <v>10</v>
      </c>
      <c r="E52" s="44">
        <v>0.2</v>
      </c>
      <c r="F52" s="3">
        <f t="shared" si="0"/>
        <v>2</v>
      </c>
    </row>
    <row r="53" spans="1:6" x14ac:dyDescent="0.25">
      <c r="A53" s="3">
        <f t="shared" si="1"/>
        <v>48</v>
      </c>
      <c r="B53" s="8" t="s">
        <v>189</v>
      </c>
      <c r="C53" s="9" t="s">
        <v>8</v>
      </c>
      <c r="D53" s="9">
        <v>5</v>
      </c>
      <c r="E53" s="44">
        <v>1.1000000000000001</v>
      </c>
      <c r="F53" s="3">
        <f t="shared" si="0"/>
        <v>5.5</v>
      </c>
    </row>
    <row r="54" spans="1:6" x14ac:dyDescent="0.25">
      <c r="A54" s="3">
        <f t="shared" si="1"/>
        <v>49</v>
      </c>
      <c r="B54" s="8" t="s">
        <v>190</v>
      </c>
      <c r="C54" s="9" t="s">
        <v>8</v>
      </c>
      <c r="D54" s="9">
        <v>20</v>
      </c>
      <c r="E54" s="44">
        <v>0.3</v>
      </c>
      <c r="F54" s="3">
        <f t="shared" si="0"/>
        <v>6</v>
      </c>
    </row>
    <row r="55" spans="1:6" x14ac:dyDescent="0.25">
      <c r="A55" s="3">
        <f t="shared" si="1"/>
        <v>50</v>
      </c>
      <c r="B55" s="15" t="s">
        <v>191</v>
      </c>
      <c r="C55" s="9" t="s">
        <v>8</v>
      </c>
      <c r="D55" s="9">
        <v>20</v>
      </c>
      <c r="E55" s="9">
        <v>0.35</v>
      </c>
      <c r="F55" s="3">
        <f t="shared" si="0"/>
        <v>7</v>
      </c>
    </row>
    <row r="56" spans="1:6" x14ac:dyDescent="0.25">
      <c r="A56" s="3">
        <f t="shared" si="1"/>
        <v>51</v>
      </c>
      <c r="B56" s="8" t="s">
        <v>192</v>
      </c>
      <c r="C56" s="9" t="s">
        <v>8</v>
      </c>
      <c r="D56" s="9">
        <v>10</v>
      </c>
      <c r="E56" s="44">
        <v>0.3</v>
      </c>
      <c r="F56" s="3">
        <f t="shared" si="0"/>
        <v>3</v>
      </c>
    </row>
    <row r="57" spans="1:6" x14ac:dyDescent="0.25">
      <c r="A57" s="3">
        <f t="shared" si="1"/>
        <v>52</v>
      </c>
      <c r="B57" s="8" t="s">
        <v>193</v>
      </c>
      <c r="C57" s="9" t="s">
        <v>8</v>
      </c>
      <c r="D57" s="9">
        <v>1</v>
      </c>
      <c r="E57" s="44">
        <v>3.5</v>
      </c>
      <c r="F57" s="3">
        <f t="shared" si="0"/>
        <v>3.5</v>
      </c>
    </row>
    <row r="58" spans="1:6" x14ac:dyDescent="0.25">
      <c r="A58" s="3">
        <f t="shared" si="1"/>
        <v>53</v>
      </c>
      <c r="B58" s="8" t="s">
        <v>194</v>
      </c>
      <c r="C58" s="9" t="s">
        <v>8</v>
      </c>
      <c r="D58" s="9">
        <v>1</v>
      </c>
      <c r="E58" s="44">
        <v>4.9000000000000004</v>
      </c>
      <c r="F58" s="3">
        <f t="shared" si="0"/>
        <v>4.9000000000000004</v>
      </c>
    </row>
    <row r="59" spans="1:6" x14ac:dyDescent="0.25">
      <c r="A59" s="3">
        <f t="shared" si="1"/>
        <v>54</v>
      </c>
      <c r="B59" s="8" t="s">
        <v>195</v>
      </c>
      <c r="C59" s="9" t="s">
        <v>8</v>
      </c>
      <c r="D59" s="9">
        <v>1</v>
      </c>
      <c r="E59" s="44">
        <v>6</v>
      </c>
      <c r="F59" s="3">
        <f t="shared" si="0"/>
        <v>6</v>
      </c>
    </row>
    <row r="60" spans="1:6" x14ac:dyDescent="0.25">
      <c r="A60" s="3">
        <f t="shared" si="1"/>
        <v>55</v>
      </c>
      <c r="B60" s="8" t="s">
        <v>196</v>
      </c>
      <c r="C60" s="9" t="s">
        <v>8</v>
      </c>
      <c r="D60" s="9">
        <v>4</v>
      </c>
      <c r="E60" s="44">
        <v>5</v>
      </c>
      <c r="F60" s="3">
        <f t="shared" si="0"/>
        <v>20</v>
      </c>
    </row>
    <row r="61" spans="1:6" x14ac:dyDescent="0.25">
      <c r="A61" s="3">
        <f t="shared" si="1"/>
        <v>56</v>
      </c>
      <c r="B61" s="8" t="s">
        <v>197</v>
      </c>
      <c r="C61" s="9" t="s">
        <v>8</v>
      </c>
      <c r="D61" s="9">
        <v>2</v>
      </c>
      <c r="E61" s="44">
        <v>7</v>
      </c>
      <c r="F61" s="3">
        <f t="shared" si="0"/>
        <v>14</v>
      </c>
    </row>
    <row r="62" spans="1:6" x14ac:dyDescent="0.25">
      <c r="A62" s="3">
        <f t="shared" si="1"/>
        <v>57</v>
      </c>
      <c r="B62" s="8" t="s">
        <v>198</v>
      </c>
      <c r="C62" s="9" t="s">
        <v>8</v>
      </c>
      <c r="D62" s="9">
        <v>10</v>
      </c>
      <c r="E62" s="44">
        <v>0.35</v>
      </c>
      <c r="F62" s="3">
        <f t="shared" si="0"/>
        <v>3.5</v>
      </c>
    </row>
    <row r="63" spans="1:6" x14ac:dyDescent="0.25">
      <c r="A63" s="3">
        <f t="shared" si="1"/>
        <v>58</v>
      </c>
      <c r="B63" s="8" t="s">
        <v>199</v>
      </c>
      <c r="C63" s="9" t="s">
        <v>8</v>
      </c>
      <c r="D63" s="9">
        <v>1</v>
      </c>
      <c r="E63" s="44">
        <v>1</v>
      </c>
      <c r="F63" s="3">
        <f t="shared" si="0"/>
        <v>1</v>
      </c>
    </row>
    <row r="64" spans="1:6" x14ac:dyDescent="0.25">
      <c r="A64" s="3">
        <f t="shared" si="1"/>
        <v>59</v>
      </c>
      <c r="B64" s="8" t="s">
        <v>200</v>
      </c>
      <c r="C64" s="9" t="s">
        <v>11</v>
      </c>
      <c r="D64" s="9">
        <v>16</v>
      </c>
      <c r="E64" s="44">
        <v>1</v>
      </c>
      <c r="F64" s="3">
        <f t="shared" si="0"/>
        <v>16</v>
      </c>
    </row>
    <row r="65" spans="1:6" x14ac:dyDescent="0.25">
      <c r="A65" s="3">
        <f t="shared" si="1"/>
        <v>60</v>
      </c>
      <c r="B65" s="8" t="s">
        <v>201</v>
      </c>
      <c r="C65" s="9" t="s">
        <v>8</v>
      </c>
      <c r="D65" s="9">
        <v>2</v>
      </c>
      <c r="E65" s="44">
        <v>0.9</v>
      </c>
      <c r="F65" s="3">
        <f t="shared" si="0"/>
        <v>1.8</v>
      </c>
    </row>
    <row r="66" spans="1:6" x14ac:dyDescent="0.25">
      <c r="A66" s="3">
        <f t="shared" si="1"/>
        <v>61</v>
      </c>
      <c r="B66" s="8" t="s">
        <v>202</v>
      </c>
      <c r="C66" s="9" t="s">
        <v>8</v>
      </c>
      <c r="D66" s="9">
        <v>1</v>
      </c>
      <c r="E66" s="44">
        <v>1.7</v>
      </c>
      <c r="F66" s="3">
        <f t="shared" si="0"/>
        <v>1.7</v>
      </c>
    </row>
    <row r="67" spans="1:6" x14ac:dyDescent="0.25">
      <c r="A67" s="3">
        <f t="shared" si="1"/>
        <v>62</v>
      </c>
      <c r="B67" s="8" t="s">
        <v>203</v>
      </c>
      <c r="C67" s="9" t="s">
        <v>8</v>
      </c>
      <c r="D67" s="9">
        <v>1</v>
      </c>
      <c r="E67" s="44">
        <v>2</v>
      </c>
      <c r="F67" s="3">
        <f t="shared" si="0"/>
        <v>2</v>
      </c>
    </row>
    <row r="68" spans="1:6" x14ac:dyDescent="0.25">
      <c r="A68" s="3">
        <f t="shared" si="1"/>
        <v>63</v>
      </c>
      <c r="B68" s="8" t="s">
        <v>204</v>
      </c>
      <c r="C68" s="9" t="s">
        <v>8</v>
      </c>
      <c r="D68" s="9">
        <v>1</v>
      </c>
      <c r="E68" s="44">
        <v>4</v>
      </c>
      <c r="F68" s="3">
        <f t="shared" si="0"/>
        <v>4</v>
      </c>
    </row>
    <row r="69" spans="1:6" x14ac:dyDescent="0.25">
      <c r="A69" s="3">
        <f t="shared" si="1"/>
        <v>64</v>
      </c>
      <c r="B69" s="8" t="s">
        <v>205</v>
      </c>
      <c r="C69" s="9" t="s">
        <v>8</v>
      </c>
      <c r="D69" s="9">
        <v>3</v>
      </c>
      <c r="E69" s="44">
        <v>0.57999999999999996</v>
      </c>
      <c r="F69" s="3">
        <f t="shared" si="0"/>
        <v>1.7399999999999998</v>
      </c>
    </row>
    <row r="70" spans="1:6" x14ac:dyDescent="0.25">
      <c r="A70" s="3">
        <f t="shared" si="1"/>
        <v>65</v>
      </c>
      <c r="B70" s="8" t="s">
        <v>206</v>
      </c>
      <c r="C70" s="9" t="s">
        <v>8</v>
      </c>
      <c r="D70" s="9">
        <v>6</v>
      </c>
      <c r="E70" s="44">
        <v>0.57999999999999996</v>
      </c>
      <c r="F70" s="3">
        <f t="shared" si="0"/>
        <v>3.4799999999999995</v>
      </c>
    </row>
    <row r="71" spans="1:6" x14ac:dyDescent="0.25">
      <c r="A71" s="3">
        <f t="shared" ref="A71:A83" si="2">SUM(A70,1)</f>
        <v>66</v>
      </c>
      <c r="B71" s="8" t="s">
        <v>207</v>
      </c>
      <c r="C71" s="9" t="s">
        <v>8</v>
      </c>
      <c r="D71" s="9">
        <v>4</v>
      </c>
      <c r="E71" s="44">
        <v>0.9</v>
      </c>
      <c r="F71" s="3">
        <f t="shared" si="0"/>
        <v>3.6</v>
      </c>
    </row>
    <row r="72" spans="1:6" x14ac:dyDescent="0.25">
      <c r="A72" s="3">
        <f t="shared" si="2"/>
        <v>67</v>
      </c>
      <c r="B72" s="8" t="s">
        <v>208</v>
      </c>
      <c r="C72" s="9" t="s">
        <v>8</v>
      </c>
      <c r="D72" s="9">
        <v>2</v>
      </c>
      <c r="E72" s="44">
        <v>0.8</v>
      </c>
      <c r="F72" s="3">
        <f t="shared" si="0"/>
        <v>1.6</v>
      </c>
    </row>
    <row r="73" spans="1:6" x14ac:dyDescent="0.25">
      <c r="A73" s="3">
        <f t="shared" si="2"/>
        <v>68</v>
      </c>
      <c r="B73" s="8" t="s">
        <v>209</v>
      </c>
      <c r="C73" s="9" t="s">
        <v>8</v>
      </c>
      <c r="D73" s="9">
        <v>2</v>
      </c>
      <c r="E73" s="44">
        <v>0.9</v>
      </c>
      <c r="F73" s="3">
        <f t="shared" si="0"/>
        <v>1.8</v>
      </c>
    </row>
    <row r="74" spans="1:6" x14ac:dyDescent="0.25">
      <c r="A74" s="3">
        <f t="shared" si="2"/>
        <v>69</v>
      </c>
      <c r="B74" s="8" t="s">
        <v>210</v>
      </c>
      <c r="C74" s="9" t="s">
        <v>8</v>
      </c>
      <c r="D74" s="9">
        <v>2</v>
      </c>
      <c r="E74" s="44">
        <v>0.5</v>
      </c>
      <c r="F74" s="3">
        <f t="shared" si="0"/>
        <v>1</v>
      </c>
    </row>
    <row r="75" spans="1:6" x14ac:dyDescent="0.25">
      <c r="A75" s="3">
        <f t="shared" si="2"/>
        <v>70</v>
      </c>
      <c r="B75" s="8" t="s">
        <v>211</v>
      </c>
      <c r="C75" s="9" t="s">
        <v>8</v>
      </c>
      <c r="D75" s="9">
        <v>2</v>
      </c>
      <c r="E75" s="44">
        <v>1.2</v>
      </c>
      <c r="F75" s="3">
        <f t="shared" si="0"/>
        <v>2.4</v>
      </c>
    </row>
    <row r="76" spans="1:6" x14ac:dyDescent="0.25">
      <c r="A76" s="3">
        <f t="shared" si="2"/>
        <v>71</v>
      </c>
      <c r="B76" s="8" t="s">
        <v>212</v>
      </c>
      <c r="C76" s="9" t="s">
        <v>8</v>
      </c>
      <c r="D76" s="9">
        <v>3</v>
      </c>
      <c r="E76" s="44">
        <v>0.8</v>
      </c>
      <c r="F76" s="3">
        <f t="shared" si="0"/>
        <v>2.4000000000000004</v>
      </c>
    </row>
    <row r="77" spans="1:6" x14ac:dyDescent="0.25">
      <c r="A77" s="3">
        <f t="shared" si="2"/>
        <v>72</v>
      </c>
      <c r="B77" s="8" t="s">
        <v>213</v>
      </c>
      <c r="C77" s="9" t="s">
        <v>8</v>
      </c>
      <c r="D77" s="9">
        <v>2</v>
      </c>
      <c r="E77" s="44">
        <v>0.7</v>
      </c>
      <c r="F77" s="3">
        <f t="shared" si="0"/>
        <v>1.4</v>
      </c>
    </row>
    <row r="78" spans="1:6" x14ac:dyDescent="0.25">
      <c r="A78" s="3">
        <f t="shared" si="2"/>
        <v>73</v>
      </c>
      <c r="B78" s="8" t="s">
        <v>214</v>
      </c>
      <c r="C78" s="9" t="s">
        <v>8</v>
      </c>
      <c r="D78" s="9">
        <v>4</v>
      </c>
      <c r="E78" s="44">
        <v>0.5</v>
      </c>
      <c r="F78" s="3">
        <f t="shared" si="0"/>
        <v>2</v>
      </c>
    </row>
    <row r="79" spans="1:6" x14ac:dyDescent="0.25">
      <c r="A79" s="3">
        <f t="shared" si="2"/>
        <v>74</v>
      </c>
      <c r="B79" s="8" t="s">
        <v>215</v>
      </c>
      <c r="C79" s="9" t="s">
        <v>8</v>
      </c>
      <c r="D79" s="9">
        <v>6</v>
      </c>
      <c r="E79" s="44">
        <v>0.5</v>
      </c>
      <c r="F79" s="3">
        <f t="shared" si="0"/>
        <v>3</v>
      </c>
    </row>
    <row r="80" spans="1:6" x14ac:dyDescent="0.25">
      <c r="A80" s="3">
        <f t="shared" si="2"/>
        <v>75</v>
      </c>
      <c r="B80" s="8" t="s">
        <v>198</v>
      </c>
      <c r="C80" s="9" t="s">
        <v>8</v>
      </c>
      <c r="D80" s="9">
        <v>5</v>
      </c>
      <c r="E80" s="44">
        <v>0.3</v>
      </c>
      <c r="F80" s="3">
        <f t="shared" si="0"/>
        <v>1.5</v>
      </c>
    </row>
    <row r="81" spans="1:6" x14ac:dyDescent="0.25">
      <c r="A81" s="3">
        <f t="shared" si="2"/>
        <v>76</v>
      </c>
      <c r="B81" s="8" t="s">
        <v>167</v>
      </c>
      <c r="C81" s="9" t="s">
        <v>8</v>
      </c>
      <c r="D81" s="9">
        <v>2</v>
      </c>
      <c r="E81" s="44">
        <v>13</v>
      </c>
      <c r="F81" s="3">
        <f t="shared" si="0"/>
        <v>26</v>
      </c>
    </row>
    <row r="82" spans="1:6" x14ac:dyDescent="0.25">
      <c r="A82" s="3">
        <f t="shared" si="2"/>
        <v>77</v>
      </c>
      <c r="B82" s="46" t="s">
        <v>216</v>
      </c>
      <c r="C82" s="9" t="s">
        <v>8</v>
      </c>
      <c r="D82" s="9">
        <v>1</v>
      </c>
      <c r="E82" s="44">
        <v>35</v>
      </c>
      <c r="F82" s="3">
        <f t="shared" si="0"/>
        <v>35</v>
      </c>
    </row>
    <row r="83" spans="1:6" x14ac:dyDescent="0.25">
      <c r="A83" s="3">
        <f t="shared" si="2"/>
        <v>78</v>
      </c>
      <c r="B83" s="47" t="s">
        <v>217</v>
      </c>
      <c r="C83" s="9"/>
      <c r="D83" s="9"/>
      <c r="E83" s="27"/>
      <c r="F83" s="3">
        <v>12</v>
      </c>
    </row>
    <row r="84" spans="1:6" x14ac:dyDescent="0.25">
      <c r="A84" s="35"/>
      <c r="B84" s="36"/>
      <c r="C84" s="37"/>
      <c r="D84" s="38"/>
      <c r="E84" s="27" t="s">
        <v>10</v>
      </c>
      <c r="F84" s="7">
        <f>SUM(F20:F83)</f>
        <v>985.6099999999999</v>
      </c>
    </row>
    <row r="85" spans="1:6" x14ac:dyDescent="0.25">
      <c r="A85" s="99"/>
      <c r="B85" s="101" t="s">
        <v>218</v>
      </c>
      <c r="C85" s="102"/>
      <c r="D85" s="103"/>
      <c r="E85" s="101">
        <f>F84+F19+F11</f>
        <v>2184.91</v>
      </c>
      <c r="F85" s="103"/>
    </row>
    <row r="86" spans="1:6" x14ac:dyDescent="0.25">
      <c r="A86" s="100"/>
      <c r="B86" s="104"/>
      <c r="C86" s="105"/>
      <c r="D86" s="106"/>
      <c r="E86" s="104"/>
      <c r="F86" s="106"/>
    </row>
    <row r="87" spans="1:6" x14ac:dyDescent="0.25">
      <c r="A87" s="26"/>
      <c r="B87" s="108" t="s">
        <v>86</v>
      </c>
      <c r="C87" s="109"/>
      <c r="D87" s="110"/>
      <c r="E87" s="108">
        <v>1025.67</v>
      </c>
      <c r="F87" s="110"/>
    </row>
    <row r="88" spans="1:6" x14ac:dyDescent="0.25">
      <c r="A88" s="26"/>
      <c r="B88" s="111"/>
      <c r="C88" s="112"/>
      <c r="D88" s="113"/>
      <c r="E88" s="111"/>
      <c r="F88" s="113"/>
    </row>
    <row r="89" spans="1:6" x14ac:dyDescent="0.25">
      <c r="A89" s="26"/>
      <c r="B89" s="108" t="s">
        <v>87</v>
      </c>
      <c r="C89" s="109"/>
      <c r="D89" s="110"/>
      <c r="E89" s="108">
        <f>E85-E87</f>
        <v>1159.2399999999998</v>
      </c>
      <c r="F89" s="110"/>
    </row>
    <row r="90" spans="1:6" x14ac:dyDescent="0.25">
      <c r="A90" s="26"/>
      <c r="B90" s="111"/>
      <c r="C90" s="112"/>
      <c r="D90" s="113"/>
      <c r="E90" s="111"/>
      <c r="F90" s="113"/>
    </row>
    <row r="91" spans="1:6" x14ac:dyDescent="0.25">
      <c r="A91" s="28"/>
      <c r="B91" s="108" t="s">
        <v>88</v>
      </c>
      <c r="C91" s="109"/>
      <c r="D91" s="110"/>
      <c r="E91" s="108">
        <v>2000</v>
      </c>
      <c r="F91" s="110"/>
    </row>
    <row r="92" spans="1:6" x14ac:dyDescent="0.25">
      <c r="A92" s="28"/>
      <c r="B92" s="111"/>
      <c r="C92" s="112"/>
      <c r="D92" s="113"/>
      <c r="E92" s="111"/>
      <c r="F92" s="113"/>
    </row>
  </sheetData>
  <mergeCells count="15">
    <mergeCell ref="B2:D2"/>
    <mergeCell ref="B3:D3"/>
    <mergeCell ref="B5:E5"/>
    <mergeCell ref="A85:A86"/>
    <mergeCell ref="B85:D86"/>
    <mergeCell ref="E85:F86"/>
    <mergeCell ref="B12:E12"/>
    <mergeCell ref="B20:E20"/>
    <mergeCell ref="B31:E31"/>
    <mergeCell ref="B87:D88"/>
    <mergeCell ref="E87:F88"/>
    <mergeCell ref="B89:D90"/>
    <mergeCell ref="E89:F90"/>
    <mergeCell ref="B91:D92"/>
    <mergeCell ref="E91:F9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topLeftCell="A58" workbookViewId="0">
      <selection sqref="A1:F64"/>
    </sheetView>
  </sheetViews>
  <sheetFormatPr defaultRowHeight="15" x14ac:dyDescent="0.25"/>
  <cols>
    <col min="1" max="1" width="4.42578125" customWidth="1"/>
    <col min="2" max="2" width="51.42578125" customWidth="1"/>
  </cols>
  <sheetData>
    <row r="2" spans="1:6" ht="36" x14ac:dyDescent="0.55000000000000004">
      <c r="A2" s="20"/>
      <c r="B2" s="107" t="s">
        <v>83</v>
      </c>
      <c r="C2" s="107"/>
      <c r="D2" s="107"/>
      <c r="E2" s="21"/>
      <c r="F2" s="22">
        <v>3</v>
      </c>
    </row>
    <row r="3" spans="1:6" x14ac:dyDescent="0.25">
      <c r="B3" s="92" t="s">
        <v>55</v>
      </c>
      <c r="C3" s="92"/>
      <c r="D3" s="92"/>
    </row>
    <row r="4" spans="1:6" x14ac:dyDescent="0.25">
      <c r="A4" s="1" t="s">
        <v>1</v>
      </c>
      <c r="B4" s="2" t="s">
        <v>84</v>
      </c>
      <c r="C4" s="1" t="s">
        <v>3</v>
      </c>
      <c r="D4" s="1" t="s">
        <v>4</v>
      </c>
      <c r="E4" s="2" t="s">
        <v>5</v>
      </c>
      <c r="F4" s="2" t="s">
        <v>6</v>
      </c>
    </row>
    <row r="5" spans="1:6" x14ac:dyDescent="0.25">
      <c r="A5" s="3"/>
      <c r="B5" s="93" t="s">
        <v>85</v>
      </c>
      <c r="C5" s="94"/>
      <c r="D5" s="94"/>
      <c r="E5" s="95"/>
      <c r="F5" s="3"/>
    </row>
    <row r="6" spans="1:6" x14ac:dyDescent="0.25">
      <c r="A6" s="3">
        <v>1</v>
      </c>
      <c r="B6" s="4" t="s">
        <v>219</v>
      </c>
      <c r="C6" s="3"/>
      <c r="D6" s="3"/>
      <c r="E6" s="3"/>
      <c r="F6" s="3">
        <v>287.52</v>
      </c>
    </row>
    <row r="7" spans="1:6" x14ac:dyDescent="0.25">
      <c r="A7" s="3">
        <f>SUM(A6,1)</f>
        <v>2</v>
      </c>
      <c r="B7" s="4" t="s">
        <v>220</v>
      </c>
      <c r="C7" s="3"/>
      <c r="D7" s="3"/>
      <c r="E7" s="3"/>
      <c r="F7" s="3">
        <v>52</v>
      </c>
    </row>
    <row r="8" spans="1:6" x14ac:dyDescent="0.25">
      <c r="A8" s="3">
        <f t="shared" ref="A8:A56" si="0">SUM(A7,1)</f>
        <v>3</v>
      </c>
      <c r="B8" s="49" t="s">
        <v>221</v>
      </c>
      <c r="C8" s="3"/>
      <c r="D8" s="3"/>
      <c r="E8" s="50"/>
      <c r="F8" s="3">
        <v>166.8</v>
      </c>
    </row>
    <row r="9" spans="1:6" x14ac:dyDescent="0.25">
      <c r="A9" s="3">
        <f t="shared" si="0"/>
        <v>4</v>
      </c>
      <c r="B9" s="12" t="s">
        <v>222</v>
      </c>
      <c r="C9" s="6"/>
      <c r="D9" s="11"/>
      <c r="E9" s="11"/>
      <c r="F9" s="3">
        <v>27</v>
      </c>
    </row>
    <row r="10" spans="1:6" x14ac:dyDescent="0.25">
      <c r="A10" s="3">
        <f t="shared" si="0"/>
        <v>5</v>
      </c>
      <c r="B10" s="15" t="s">
        <v>223</v>
      </c>
      <c r="C10" s="51"/>
      <c r="D10" s="51"/>
      <c r="E10" s="51"/>
      <c r="F10" s="3">
        <v>179.1</v>
      </c>
    </row>
    <row r="11" spans="1:6" x14ac:dyDescent="0.25">
      <c r="A11" s="3">
        <f t="shared" si="0"/>
        <v>6</v>
      </c>
      <c r="B11" s="15" t="s">
        <v>224</v>
      </c>
      <c r="C11" s="51" t="s">
        <v>8</v>
      </c>
      <c r="D11" s="51">
        <v>3</v>
      </c>
      <c r="E11" s="51">
        <v>5</v>
      </c>
      <c r="F11" s="3">
        <f t="shared" ref="F11:F55" si="1">D11*E11</f>
        <v>15</v>
      </c>
    </row>
    <row r="12" spans="1:6" x14ac:dyDescent="0.25">
      <c r="A12" s="3">
        <f t="shared" si="0"/>
        <v>7</v>
      </c>
      <c r="B12" s="15" t="s">
        <v>225</v>
      </c>
      <c r="C12" s="9" t="s">
        <v>8</v>
      </c>
      <c r="D12" s="9">
        <v>3</v>
      </c>
      <c r="E12" s="9">
        <v>0.27</v>
      </c>
      <c r="F12" s="3">
        <f t="shared" si="1"/>
        <v>0.81</v>
      </c>
    </row>
    <row r="13" spans="1:6" x14ac:dyDescent="0.25">
      <c r="A13" s="3">
        <f t="shared" si="0"/>
        <v>8</v>
      </c>
      <c r="B13" s="52" t="s">
        <v>226</v>
      </c>
      <c r="C13" s="3" t="s">
        <v>227</v>
      </c>
      <c r="D13" s="3">
        <v>12</v>
      </c>
      <c r="E13" s="50">
        <v>1.5</v>
      </c>
      <c r="F13" s="3">
        <f t="shared" si="1"/>
        <v>18</v>
      </c>
    </row>
    <row r="14" spans="1:6" x14ac:dyDescent="0.25">
      <c r="A14" s="3">
        <f t="shared" si="0"/>
        <v>9</v>
      </c>
      <c r="B14" s="52" t="s">
        <v>228</v>
      </c>
      <c r="C14" s="3" t="s">
        <v>8</v>
      </c>
      <c r="D14" s="3">
        <v>1</v>
      </c>
      <c r="E14" s="50">
        <v>3.8</v>
      </c>
      <c r="F14" s="3">
        <f t="shared" si="1"/>
        <v>3.8</v>
      </c>
    </row>
    <row r="15" spans="1:6" x14ac:dyDescent="0.25">
      <c r="A15" s="3">
        <f t="shared" si="0"/>
        <v>10</v>
      </c>
      <c r="B15" s="52" t="s">
        <v>229</v>
      </c>
      <c r="C15" s="3" t="s">
        <v>8</v>
      </c>
      <c r="D15" s="3">
        <v>1</v>
      </c>
      <c r="E15" s="50">
        <v>1.87</v>
      </c>
      <c r="F15" s="3">
        <f t="shared" si="1"/>
        <v>1.87</v>
      </c>
    </row>
    <row r="16" spans="1:6" x14ac:dyDescent="0.25">
      <c r="A16" s="3">
        <f t="shared" si="0"/>
        <v>11</v>
      </c>
      <c r="B16" s="52" t="s">
        <v>230</v>
      </c>
      <c r="C16" s="3" t="s">
        <v>8</v>
      </c>
      <c r="D16" s="3">
        <v>1</v>
      </c>
      <c r="E16" s="50">
        <v>2.1</v>
      </c>
      <c r="F16" s="3">
        <f t="shared" si="1"/>
        <v>2.1</v>
      </c>
    </row>
    <row r="17" spans="1:6" x14ac:dyDescent="0.25">
      <c r="A17" s="3">
        <f t="shared" si="0"/>
        <v>12</v>
      </c>
      <c r="B17" s="52" t="s">
        <v>231</v>
      </c>
      <c r="C17" s="3" t="s">
        <v>8</v>
      </c>
      <c r="D17" s="3">
        <v>1</v>
      </c>
      <c r="E17" s="50">
        <v>1.5</v>
      </c>
      <c r="F17" s="3">
        <f t="shared" si="1"/>
        <v>1.5</v>
      </c>
    </row>
    <row r="18" spans="1:6" x14ac:dyDescent="0.25">
      <c r="A18" s="3">
        <f t="shared" si="0"/>
        <v>13</v>
      </c>
      <c r="B18" s="52" t="s">
        <v>232</v>
      </c>
      <c r="C18" s="3"/>
      <c r="D18" s="3"/>
      <c r="E18" s="50"/>
      <c r="F18" s="3">
        <v>9.6999999999999993</v>
      </c>
    </row>
    <row r="19" spans="1:6" ht="18" customHeight="1" x14ac:dyDescent="0.25">
      <c r="A19" s="3">
        <f t="shared" si="0"/>
        <v>14</v>
      </c>
      <c r="B19" s="53" t="s">
        <v>233</v>
      </c>
      <c r="C19" s="3" t="s">
        <v>8</v>
      </c>
      <c r="D19" s="3">
        <v>1</v>
      </c>
      <c r="E19" s="50">
        <v>2</v>
      </c>
      <c r="F19" s="3">
        <f t="shared" si="1"/>
        <v>2</v>
      </c>
    </row>
    <row r="20" spans="1:6" x14ac:dyDescent="0.25">
      <c r="A20" s="3">
        <f t="shared" si="0"/>
        <v>15</v>
      </c>
      <c r="B20" s="52" t="s">
        <v>234</v>
      </c>
      <c r="C20" s="50" t="s">
        <v>8</v>
      </c>
      <c r="D20" s="50">
        <v>1</v>
      </c>
      <c r="E20" s="50">
        <v>1.7</v>
      </c>
      <c r="F20" s="3">
        <f t="shared" si="1"/>
        <v>1.7</v>
      </c>
    </row>
    <row r="21" spans="1:6" x14ac:dyDescent="0.25">
      <c r="A21" s="3">
        <f t="shared" si="0"/>
        <v>16</v>
      </c>
      <c r="B21" s="8" t="s">
        <v>235</v>
      </c>
      <c r="C21" s="9" t="s">
        <v>8</v>
      </c>
      <c r="D21" s="9">
        <v>4</v>
      </c>
      <c r="E21" s="54">
        <v>2.4</v>
      </c>
      <c r="F21" s="3">
        <f t="shared" si="1"/>
        <v>9.6</v>
      </c>
    </row>
    <row r="22" spans="1:6" x14ac:dyDescent="0.25">
      <c r="A22" s="3">
        <f t="shared" si="0"/>
        <v>17</v>
      </c>
      <c r="B22" s="8" t="s">
        <v>236</v>
      </c>
      <c r="C22" s="9"/>
      <c r="D22" s="9"/>
      <c r="E22" s="54"/>
      <c r="F22" s="3">
        <v>67</v>
      </c>
    </row>
    <row r="23" spans="1:6" x14ac:dyDescent="0.25">
      <c r="A23" s="3">
        <f t="shared" si="0"/>
        <v>18</v>
      </c>
      <c r="B23" s="8"/>
      <c r="C23" s="9"/>
      <c r="D23" s="9"/>
      <c r="E23" s="39" t="s">
        <v>10</v>
      </c>
      <c r="F23" s="7">
        <f>SUM(F6:F22)</f>
        <v>845.5</v>
      </c>
    </row>
    <row r="24" spans="1:6" x14ac:dyDescent="0.25">
      <c r="A24" s="3">
        <f t="shared" si="0"/>
        <v>19</v>
      </c>
      <c r="B24" s="96" t="s">
        <v>237</v>
      </c>
      <c r="C24" s="97"/>
      <c r="D24" s="97"/>
      <c r="E24" s="98"/>
      <c r="F24" s="3"/>
    </row>
    <row r="25" spans="1:6" x14ac:dyDescent="0.25">
      <c r="A25" s="3">
        <f t="shared" si="0"/>
        <v>20</v>
      </c>
      <c r="B25" s="8" t="s">
        <v>73</v>
      </c>
      <c r="C25" s="9" t="s">
        <v>40</v>
      </c>
      <c r="D25" s="9">
        <v>9</v>
      </c>
      <c r="E25" s="54">
        <v>6</v>
      </c>
      <c r="F25" s="3">
        <f t="shared" si="1"/>
        <v>54</v>
      </c>
    </row>
    <row r="26" spans="1:6" x14ac:dyDescent="0.25">
      <c r="A26" s="3">
        <f t="shared" si="0"/>
        <v>21</v>
      </c>
      <c r="B26" s="8" t="s">
        <v>82</v>
      </c>
      <c r="C26" s="9" t="s">
        <v>227</v>
      </c>
      <c r="D26" s="9">
        <v>11.8</v>
      </c>
      <c r="E26" s="54">
        <v>2</v>
      </c>
      <c r="F26" s="3">
        <f t="shared" si="1"/>
        <v>23.6</v>
      </c>
    </row>
    <row r="27" spans="1:6" x14ac:dyDescent="0.25">
      <c r="A27" s="3">
        <f t="shared" si="0"/>
        <v>22</v>
      </c>
      <c r="B27" s="8" t="s">
        <v>99</v>
      </c>
      <c r="C27" s="9" t="s">
        <v>227</v>
      </c>
      <c r="D27" s="9">
        <v>63</v>
      </c>
      <c r="E27" s="54">
        <v>0.5</v>
      </c>
      <c r="F27" s="3">
        <f t="shared" si="1"/>
        <v>31.5</v>
      </c>
    </row>
    <row r="28" spans="1:6" x14ac:dyDescent="0.25">
      <c r="A28" s="3">
        <f t="shared" si="0"/>
        <v>23</v>
      </c>
      <c r="B28" s="8" t="s">
        <v>100</v>
      </c>
      <c r="C28" s="9" t="s">
        <v>227</v>
      </c>
      <c r="D28" s="9">
        <v>5</v>
      </c>
      <c r="E28" s="54">
        <v>0.5</v>
      </c>
      <c r="F28" s="3">
        <f t="shared" si="1"/>
        <v>2.5</v>
      </c>
    </row>
    <row r="29" spans="1:6" x14ac:dyDescent="0.25">
      <c r="A29" s="3">
        <f t="shared" si="0"/>
        <v>24</v>
      </c>
      <c r="B29" s="8" t="s">
        <v>238</v>
      </c>
      <c r="C29" s="9" t="s">
        <v>8</v>
      </c>
      <c r="D29" s="9">
        <v>2</v>
      </c>
      <c r="E29" s="54">
        <v>10</v>
      </c>
      <c r="F29" s="3">
        <f t="shared" si="1"/>
        <v>20</v>
      </c>
    </row>
    <row r="30" spans="1:6" x14ac:dyDescent="0.25">
      <c r="A30" s="3">
        <f t="shared" si="0"/>
        <v>25</v>
      </c>
      <c r="B30" s="8" t="s">
        <v>239</v>
      </c>
      <c r="C30" s="9" t="s">
        <v>227</v>
      </c>
      <c r="D30" s="9">
        <v>8</v>
      </c>
      <c r="E30" s="54">
        <v>1</v>
      </c>
      <c r="F30" s="3">
        <f t="shared" si="1"/>
        <v>8</v>
      </c>
    </row>
    <row r="31" spans="1:6" x14ac:dyDescent="0.25">
      <c r="A31" s="3">
        <f t="shared" si="0"/>
        <v>26</v>
      </c>
      <c r="B31" s="8" t="s">
        <v>240</v>
      </c>
      <c r="C31" s="9" t="s">
        <v>227</v>
      </c>
      <c r="D31" s="9">
        <v>11.8</v>
      </c>
      <c r="E31" s="54">
        <v>2</v>
      </c>
      <c r="F31" s="3">
        <f t="shared" si="1"/>
        <v>23.6</v>
      </c>
    </row>
    <row r="32" spans="1:6" x14ac:dyDescent="0.25">
      <c r="A32" s="3">
        <f t="shared" si="0"/>
        <v>27</v>
      </c>
      <c r="B32" s="8" t="s">
        <v>241</v>
      </c>
      <c r="C32" s="9" t="s">
        <v>8</v>
      </c>
      <c r="D32" s="9">
        <v>1</v>
      </c>
      <c r="E32" s="54">
        <v>50</v>
      </c>
      <c r="F32" s="3">
        <f t="shared" si="1"/>
        <v>50</v>
      </c>
    </row>
    <row r="33" spans="1:6" x14ac:dyDescent="0.25">
      <c r="A33" s="3">
        <f t="shared" si="0"/>
        <v>28</v>
      </c>
      <c r="B33" s="96" t="s">
        <v>85</v>
      </c>
      <c r="C33" s="97"/>
      <c r="D33" s="97"/>
      <c r="E33" s="98"/>
      <c r="F33" s="3">
        <f t="shared" si="1"/>
        <v>0</v>
      </c>
    </row>
    <row r="34" spans="1:6" x14ac:dyDescent="0.25">
      <c r="A34" s="3">
        <f t="shared" si="0"/>
        <v>29</v>
      </c>
      <c r="B34" s="8" t="s">
        <v>242</v>
      </c>
      <c r="C34" s="9" t="s">
        <v>227</v>
      </c>
      <c r="D34" s="9">
        <v>32</v>
      </c>
      <c r="E34" s="54">
        <v>0.5</v>
      </c>
      <c r="F34" s="3">
        <f t="shared" si="1"/>
        <v>16</v>
      </c>
    </row>
    <row r="35" spans="1:6" x14ac:dyDescent="0.25">
      <c r="A35" s="3">
        <f t="shared" si="0"/>
        <v>30</v>
      </c>
      <c r="B35" s="8" t="s">
        <v>243</v>
      </c>
      <c r="C35" s="9" t="s">
        <v>227</v>
      </c>
      <c r="D35" s="9">
        <v>7</v>
      </c>
      <c r="E35" s="54">
        <v>0.3</v>
      </c>
      <c r="F35" s="3">
        <f t="shared" si="1"/>
        <v>2.1</v>
      </c>
    </row>
    <row r="36" spans="1:6" x14ac:dyDescent="0.25">
      <c r="A36" s="3">
        <f t="shared" si="0"/>
        <v>31</v>
      </c>
      <c r="B36" s="8"/>
      <c r="C36" s="9"/>
      <c r="D36" s="9"/>
      <c r="E36" s="39" t="s">
        <v>10</v>
      </c>
      <c r="F36" s="7">
        <f>SUM(F25:F35)</f>
        <v>231.29999999999998</v>
      </c>
    </row>
    <row r="37" spans="1:6" x14ac:dyDescent="0.25">
      <c r="A37" s="3">
        <f t="shared" si="0"/>
        <v>32</v>
      </c>
      <c r="B37" s="96" t="s">
        <v>21</v>
      </c>
      <c r="C37" s="97"/>
      <c r="D37" s="97"/>
      <c r="E37" s="98"/>
      <c r="F37" s="3">
        <f t="shared" si="1"/>
        <v>0</v>
      </c>
    </row>
    <row r="38" spans="1:6" x14ac:dyDescent="0.25">
      <c r="A38" s="3">
        <f t="shared" si="0"/>
        <v>33</v>
      </c>
      <c r="B38" s="8" t="s">
        <v>244</v>
      </c>
      <c r="C38" s="9" t="s">
        <v>9</v>
      </c>
      <c r="D38" s="9">
        <v>40</v>
      </c>
      <c r="E38" s="54">
        <v>0.5</v>
      </c>
      <c r="F38" s="3">
        <f t="shared" si="1"/>
        <v>20</v>
      </c>
    </row>
    <row r="39" spans="1:6" x14ac:dyDescent="0.25">
      <c r="A39" s="3">
        <f t="shared" si="0"/>
        <v>34</v>
      </c>
      <c r="B39" s="8" t="s">
        <v>245</v>
      </c>
      <c r="C39" s="9" t="s">
        <v>9</v>
      </c>
      <c r="D39" s="9">
        <v>40</v>
      </c>
      <c r="E39" s="54">
        <v>8</v>
      </c>
      <c r="F39" s="3">
        <f t="shared" si="1"/>
        <v>320</v>
      </c>
    </row>
    <row r="40" spans="1:6" x14ac:dyDescent="0.25">
      <c r="A40" s="3">
        <f t="shared" si="0"/>
        <v>35</v>
      </c>
      <c r="B40" s="8" t="s">
        <v>25</v>
      </c>
      <c r="C40" s="9" t="s">
        <v>9</v>
      </c>
      <c r="D40" s="9">
        <v>30.5</v>
      </c>
      <c r="E40" s="54">
        <v>8</v>
      </c>
      <c r="F40" s="3">
        <f t="shared" si="1"/>
        <v>244</v>
      </c>
    </row>
    <row r="41" spans="1:6" x14ac:dyDescent="0.25">
      <c r="A41" s="3">
        <f t="shared" si="0"/>
        <v>36</v>
      </c>
      <c r="B41" s="8" t="s">
        <v>246</v>
      </c>
      <c r="C41" s="9" t="s">
        <v>227</v>
      </c>
      <c r="D41" s="9">
        <v>16.600000000000001</v>
      </c>
      <c r="E41" s="54">
        <v>8</v>
      </c>
      <c r="F41" s="3">
        <f t="shared" si="1"/>
        <v>132.80000000000001</v>
      </c>
    </row>
    <row r="42" spans="1:6" x14ac:dyDescent="0.25">
      <c r="A42" s="3">
        <f t="shared" si="0"/>
        <v>37</v>
      </c>
      <c r="B42" s="8" t="s">
        <v>247</v>
      </c>
      <c r="C42" s="9" t="s">
        <v>9</v>
      </c>
      <c r="D42" s="9">
        <v>5.6</v>
      </c>
      <c r="E42" s="54">
        <v>16</v>
      </c>
      <c r="F42" s="3">
        <f t="shared" si="1"/>
        <v>89.6</v>
      </c>
    </row>
    <row r="43" spans="1:6" x14ac:dyDescent="0.25">
      <c r="A43" s="3">
        <f t="shared" si="0"/>
        <v>38</v>
      </c>
      <c r="B43" s="8" t="s">
        <v>248</v>
      </c>
      <c r="C43" s="9" t="s">
        <v>8</v>
      </c>
      <c r="D43" s="9">
        <v>1</v>
      </c>
      <c r="E43" s="54">
        <v>80</v>
      </c>
      <c r="F43" s="3">
        <f t="shared" si="1"/>
        <v>80</v>
      </c>
    </row>
    <row r="44" spans="1:6" x14ac:dyDescent="0.25">
      <c r="A44" s="3">
        <f t="shared" si="0"/>
        <v>39</v>
      </c>
      <c r="B44" s="8" t="s">
        <v>249</v>
      </c>
      <c r="C44" s="9" t="s">
        <v>8</v>
      </c>
      <c r="D44" s="9">
        <v>3</v>
      </c>
      <c r="E44" s="54">
        <v>4</v>
      </c>
      <c r="F44" s="3">
        <f t="shared" si="1"/>
        <v>12</v>
      </c>
    </row>
    <row r="45" spans="1:6" x14ac:dyDescent="0.25">
      <c r="A45" s="3">
        <f t="shared" si="0"/>
        <v>40</v>
      </c>
      <c r="B45" s="8" t="s">
        <v>250</v>
      </c>
      <c r="C45" s="9" t="s">
        <v>8</v>
      </c>
      <c r="D45" s="9">
        <v>3</v>
      </c>
      <c r="E45" s="54">
        <v>10</v>
      </c>
      <c r="F45" s="3">
        <f t="shared" si="1"/>
        <v>30</v>
      </c>
    </row>
    <row r="46" spans="1:6" x14ac:dyDescent="0.25">
      <c r="A46" s="3">
        <f t="shared" si="0"/>
        <v>41</v>
      </c>
      <c r="B46" s="8" t="s">
        <v>251</v>
      </c>
      <c r="C46" s="9" t="s">
        <v>9</v>
      </c>
      <c r="D46" s="9">
        <v>4</v>
      </c>
      <c r="E46" s="54">
        <v>10</v>
      </c>
      <c r="F46" s="3">
        <f t="shared" si="1"/>
        <v>40</v>
      </c>
    </row>
    <row r="47" spans="1:6" x14ac:dyDescent="0.25">
      <c r="A47" s="3">
        <f t="shared" si="0"/>
        <v>42</v>
      </c>
      <c r="B47" s="8" t="s">
        <v>252</v>
      </c>
      <c r="C47" s="9" t="s">
        <v>9</v>
      </c>
      <c r="D47" s="9">
        <v>10</v>
      </c>
      <c r="E47" s="54">
        <v>10</v>
      </c>
      <c r="F47" s="3">
        <f t="shared" si="1"/>
        <v>100</v>
      </c>
    </row>
    <row r="48" spans="1:6" x14ac:dyDescent="0.25">
      <c r="A48" s="3">
        <f t="shared" si="0"/>
        <v>43</v>
      </c>
      <c r="B48" s="8" t="s">
        <v>253</v>
      </c>
      <c r="C48" s="9" t="s">
        <v>9</v>
      </c>
      <c r="D48" s="9">
        <v>4</v>
      </c>
      <c r="E48" s="54">
        <v>10</v>
      </c>
      <c r="F48" s="3">
        <f t="shared" si="1"/>
        <v>40</v>
      </c>
    </row>
    <row r="49" spans="1:6" x14ac:dyDescent="0.25">
      <c r="A49" s="3">
        <f t="shared" si="0"/>
        <v>44</v>
      </c>
      <c r="B49" s="8" t="s">
        <v>254</v>
      </c>
      <c r="C49" s="9" t="s">
        <v>227</v>
      </c>
      <c r="D49" s="9">
        <v>12</v>
      </c>
      <c r="E49" s="54">
        <v>8</v>
      </c>
      <c r="F49" s="3">
        <f t="shared" si="1"/>
        <v>96</v>
      </c>
    </row>
    <row r="50" spans="1:6" x14ac:dyDescent="0.25">
      <c r="A50" s="3">
        <f t="shared" si="0"/>
        <v>45</v>
      </c>
      <c r="B50" s="8" t="s">
        <v>255</v>
      </c>
      <c r="C50" s="9" t="s">
        <v>8</v>
      </c>
      <c r="D50" s="9">
        <v>1</v>
      </c>
      <c r="E50" s="54">
        <v>10</v>
      </c>
      <c r="F50" s="3">
        <f t="shared" si="1"/>
        <v>10</v>
      </c>
    </row>
    <row r="51" spans="1:6" x14ac:dyDescent="0.25">
      <c r="A51" s="3">
        <f t="shared" si="0"/>
        <v>46</v>
      </c>
      <c r="B51" s="8" t="s">
        <v>256</v>
      </c>
      <c r="C51" s="9" t="s">
        <v>9</v>
      </c>
      <c r="D51" s="9">
        <v>7</v>
      </c>
      <c r="E51" s="54">
        <v>2</v>
      </c>
      <c r="F51" s="3">
        <f t="shared" si="1"/>
        <v>14</v>
      </c>
    </row>
    <row r="52" spans="1:6" x14ac:dyDescent="0.25">
      <c r="A52" s="3">
        <f t="shared" si="0"/>
        <v>47</v>
      </c>
      <c r="B52" s="8" t="s">
        <v>257</v>
      </c>
      <c r="C52" s="9" t="s">
        <v>9</v>
      </c>
      <c r="D52" s="9">
        <v>10</v>
      </c>
      <c r="E52" s="54">
        <v>1</v>
      </c>
      <c r="F52" s="3">
        <f t="shared" si="1"/>
        <v>10</v>
      </c>
    </row>
    <row r="53" spans="1:6" x14ac:dyDescent="0.25">
      <c r="A53" s="3">
        <f t="shared" si="0"/>
        <v>48</v>
      </c>
      <c r="B53" s="8" t="s">
        <v>258</v>
      </c>
      <c r="C53" s="9" t="s">
        <v>9</v>
      </c>
      <c r="D53" s="9">
        <v>10</v>
      </c>
      <c r="E53" s="54">
        <v>8</v>
      </c>
      <c r="F53" s="3">
        <f t="shared" si="1"/>
        <v>80</v>
      </c>
    </row>
    <row r="54" spans="1:6" x14ac:dyDescent="0.25">
      <c r="A54" s="3">
        <f t="shared" si="0"/>
        <v>49</v>
      </c>
      <c r="B54" s="8" t="s">
        <v>259</v>
      </c>
      <c r="C54" s="9" t="s">
        <v>227</v>
      </c>
      <c r="D54" s="9">
        <v>2.5</v>
      </c>
      <c r="E54" s="54">
        <v>10</v>
      </c>
      <c r="F54" s="3">
        <f t="shared" si="1"/>
        <v>25</v>
      </c>
    </row>
    <row r="55" spans="1:6" ht="33.75" customHeight="1" x14ac:dyDescent="0.25">
      <c r="A55" s="3">
        <f t="shared" si="0"/>
        <v>50</v>
      </c>
      <c r="B55" s="13" t="s">
        <v>260</v>
      </c>
      <c r="C55" s="9" t="s">
        <v>8</v>
      </c>
      <c r="D55" s="9">
        <v>1</v>
      </c>
      <c r="E55" s="54">
        <v>20</v>
      </c>
      <c r="F55" s="3">
        <f t="shared" si="1"/>
        <v>20</v>
      </c>
    </row>
    <row r="56" spans="1:6" x14ac:dyDescent="0.25">
      <c r="A56" s="3">
        <f t="shared" si="0"/>
        <v>51</v>
      </c>
      <c r="B56" s="8"/>
      <c r="C56" s="9"/>
      <c r="D56" s="9"/>
      <c r="E56" s="39" t="s">
        <v>10</v>
      </c>
      <c r="F56" s="7">
        <f>SUM(F37:F55)</f>
        <v>1363.4</v>
      </c>
    </row>
    <row r="57" spans="1:6" x14ac:dyDescent="0.25">
      <c r="A57" s="99"/>
      <c r="B57" s="101" t="s">
        <v>218</v>
      </c>
      <c r="C57" s="102"/>
      <c r="D57" s="103"/>
      <c r="E57" s="101">
        <f>F56+F36+F23</f>
        <v>2440.1999999999998</v>
      </c>
      <c r="F57" s="103"/>
    </row>
    <row r="58" spans="1:6" x14ac:dyDescent="0.25">
      <c r="A58" s="100"/>
      <c r="B58" s="104"/>
      <c r="C58" s="105"/>
      <c r="D58" s="106"/>
      <c r="E58" s="104"/>
      <c r="F58" s="106"/>
    </row>
    <row r="59" spans="1:6" x14ac:dyDescent="0.25">
      <c r="A59" s="26"/>
      <c r="B59" s="108" t="s">
        <v>86</v>
      </c>
      <c r="C59" s="109"/>
      <c r="D59" s="110"/>
      <c r="E59" s="108">
        <v>840.76</v>
      </c>
      <c r="F59" s="110"/>
    </row>
    <row r="60" spans="1:6" x14ac:dyDescent="0.25">
      <c r="A60" s="26"/>
      <c r="B60" s="111"/>
      <c r="C60" s="112"/>
      <c r="D60" s="113"/>
      <c r="E60" s="111"/>
      <c r="F60" s="113"/>
    </row>
    <row r="61" spans="1:6" x14ac:dyDescent="0.25">
      <c r="A61" s="26"/>
      <c r="B61" s="108" t="s">
        <v>87</v>
      </c>
      <c r="C61" s="109"/>
      <c r="D61" s="110"/>
      <c r="E61" s="108">
        <f>E57-E59</f>
        <v>1599.4399999999998</v>
      </c>
      <c r="F61" s="110"/>
    </row>
    <row r="62" spans="1:6" x14ac:dyDescent="0.25">
      <c r="A62" s="26"/>
      <c r="B62" s="111"/>
      <c r="C62" s="112"/>
      <c r="D62" s="113"/>
      <c r="E62" s="111"/>
      <c r="F62" s="113"/>
    </row>
    <row r="63" spans="1:6" x14ac:dyDescent="0.25">
      <c r="A63" s="28"/>
      <c r="B63" s="108" t="s">
        <v>88</v>
      </c>
      <c r="C63" s="109"/>
      <c r="D63" s="110"/>
      <c r="E63" s="108">
        <v>2500</v>
      </c>
      <c r="F63" s="110"/>
    </row>
    <row r="64" spans="1:6" x14ac:dyDescent="0.25">
      <c r="A64" s="28"/>
      <c r="B64" s="111"/>
      <c r="C64" s="112"/>
      <c r="D64" s="113"/>
      <c r="E64" s="111"/>
      <c r="F64" s="113"/>
    </row>
  </sheetData>
  <mergeCells count="15">
    <mergeCell ref="B63:D64"/>
    <mergeCell ref="E63:F64"/>
    <mergeCell ref="A57:A58"/>
    <mergeCell ref="B57:D58"/>
    <mergeCell ref="E57:F58"/>
    <mergeCell ref="B59:D60"/>
    <mergeCell ref="E59:F60"/>
    <mergeCell ref="B61:D62"/>
    <mergeCell ref="E61:F62"/>
    <mergeCell ref="B37:E37"/>
    <mergeCell ref="B2:D2"/>
    <mergeCell ref="B3:D3"/>
    <mergeCell ref="B5:E5"/>
    <mergeCell ref="B24:E24"/>
    <mergeCell ref="B33:E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1"/>
  <sheetViews>
    <sheetView topLeftCell="A65" workbookViewId="0">
      <selection activeCell="H76" sqref="H76"/>
    </sheetView>
  </sheetViews>
  <sheetFormatPr defaultRowHeight="15" x14ac:dyDescent="0.25"/>
  <cols>
    <col min="1" max="1" width="4.5703125" customWidth="1"/>
    <col min="2" max="2" width="48" customWidth="1"/>
  </cols>
  <sheetData>
    <row r="2" spans="1:6" ht="36" x14ac:dyDescent="0.55000000000000004">
      <c r="A2" s="20"/>
      <c r="B2" s="107" t="s">
        <v>83</v>
      </c>
      <c r="C2" s="107"/>
      <c r="D2" s="107"/>
      <c r="E2" s="21"/>
      <c r="F2" s="22">
        <v>4</v>
      </c>
    </row>
    <row r="3" spans="1:6" x14ac:dyDescent="0.25">
      <c r="B3" s="92" t="s">
        <v>55</v>
      </c>
      <c r="C3" s="92"/>
      <c r="D3" s="92"/>
    </row>
    <row r="4" spans="1:6" x14ac:dyDescent="0.25">
      <c r="A4" s="1" t="s">
        <v>1</v>
      </c>
      <c r="B4" s="2" t="s">
        <v>84</v>
      </c>
      <c r="C4" s="1" t="s">
        <v>3</v>
      </c>
      <c r="D4" s="1" t="s">
        <v>4</v>
      </c>
      <c r="E4" s="2" t="s">
        <v>5</v>
      </c>
      <c r="F4" s="2" t="s">
        <v>6</v>
      </c>
    </row>
    <row r="5" spans="1:6" x14ac:dyDescent="0.25">
      <c r="A5" s="3"/>
      <c r="B5" s="93" t="s">
        <v>85</v>
      </c>
      <c r="C5" s="94"/>
      <c r="D5" s="94"/>
      <c r="E5" s="95"/>
      <c r="F5" s="3"/>
    </row>
    <row r="6" spans="1:6" x14ac:dyDescent="0.25">
      <c r="A6" s="3">
        <v>1</v>
      </c>
      <c r="B6" s="4" t="s">
        <v>261</v>
      </c>
      <c r="C6" s="3" t="s">
        <v>90</v>
      </c>
      <c r="D6" s="3">
        <v>2</v>
      </c>
      <c r="E6" s="3">
        <v>0.8</v>
      </c>
      <c r="F6" s="3">
        <f t="shared" ref="F6:F10" si="0">D6*E6</f>
        <v>1.6</v>
      </c>
    </row>
    <row r="7" spans="1:6" x14ac:dyDescent="0.25">
      <c r="A7" s="3">
        <f>SUM(A6,1)</f>
        <v>2</v>
      </c>
      <c r="B7" s="4" t="s">
        <v>262</v>
      </c>
      <c r="C7" s="3" t="s">
        <v>8</v>
      </c>
      <c r="D7" s="3">
        <v>1</v>
      </c>
      <c r="E7" s="3">
        <v>8.1999999999999993</v>
      </c>
      <c r="F7" s="3">
        <f t="shared" si="0"/>
        <v>8.1999999999999993</v>
      </c>
    </row>
    <row r="8" spans="1:6" x14ac:dyDescent="0.25">
      <c r="A8" s="3">
        <f t="shared" ref="A8:A71" si="1">SUM(A7,1)</f>
        <v>3</v>
      </c>
      <c r="B8" s="56" t="s">
        <v>263</v>
      </c>
      <c r="C8" s="3" t="s">
        <v>8</v>
      </c>
      <c r="D8" s="3">
        <v>15</v>
      </c>
      <c r="E8" s="50">
        <v>0.5</v>
      </c>
      <c r="F8" s="3">
        <f t="shared" si="0"/>
        <v>7.5</v>
      </c>
    </row>
    <row r="9" spans="1:6" x14ac:dyDescent="0.25">
      <c r="A9" s="3">
        <f t="shared" si="1"/>
        <v>4</v>
      </c>
      <c r="B9" s="12" t="s">
        <v>264</v>
      </c>
      <c r="C9" s="11" t="s">
        <v>8</v>
      </c>
      <c r="D9" s="11">
        <v>2</v>
      </c>
      <c r="E9" s="11">
        <v>7.8</v>
      </c>
      <c r="F9" s="3">
        <f t="shared" si="0"/>
        <v>15.6</v>
      </c>
    </row>
    <row r="10" spans="1:6" x14ac:dyDescent="0.25">
      <c r="A10" s="3">
        <f t="shared" si="1"/>
        <v>5</v>
      </c>
      <c r="B10" s="15" t="s">
        <v>265</v>
      </c>
      <c r="C10" s="57" t="s">
        <v>8</v>
      </c>
      <c r="D10" s="51">
        <v>26</v>
      </c>
      <c r="E10" s="51">
        <v>0.5</v>
      </c>
      <c r="F10" s="3">
        <f t="shared" si="0"/>
        <v>13</v>
      </c>
    </row>
    <row r="11" spans="1:6" x14ac:dyDescent="0.25">
      <c r="A11" s="3">
        <f t="shared" si="1"/>
        <v>6</v>
      </c>
      <c r="B11" s="15" t="s">
        <v>266</v>
      </c>
      <c r="C11" s="57" t="s">
        <v>8</v>
      </c>
      <c r="D11" s="51">
        <v>35</v>
      </c>
      <c r="E11" s="51">
        <v>0.12</v>
      </c>
      <c r="F11" s="3">
        <f t="shared" ref="F11:F67" si="2">D11*E11</f>
        <v>4.2</v>
      </c>
    </row>
    <row r="12" spans="1:6" x14ac:dyDescent="0.25">
      <c r="A12" s="3">
        <f t="shared" si="1"/>
        <v>7</v>
      </c>
      <c r="B12" s="15" t="s">
        <v>267</v>
      </c>
      <c r="C12" s="9" t="s">
        <v>8</v>
      </c>
      <c r="D12" s="9">
        <v>1</v>
      </c>
      <c r="E12" s="9">
        <v>5</v>
      </c>
      <c r="F12" s="3">
        <f t="shared" si="2"/>
        <v>5</v>
      </c>
    </row>
    <row r="13" spans="1:6" x14ac:dyDescent="0.25">
      <c r="A13" s="3">
        <f t="shared" si="1"/>
        <v>8</v>
      </c>
      <c r="B13" s="58" t="s">
        <v>269</v>
      </c>
      <c r="C13" s="3" t="s">
        <v>8</v>
      </c>
      <c r="D13" s="3">
        <v>1</v>
      </c>
      <c r="E13" s="50">
        <v>3.8</v>
      </c>
      <c r="F13" s="3">
        <f t="shared" si="2"/>
        <v>3.8</v>
      </c>
    </row>
    <row r="14" spans="1:6" x14ac:dyDescent="0.25">
      <c r="A14" s="3">
        <f t="shared" si="1"/>
        <v>9</v>
      </c>
      <c r="B14" s="58" t="s">
        <v>270</v>
      </c>
      <c r="C14" s="3" t="s">
        <v>8</v>
      </c>
      <c r="D14" s="3">
        <v>2</v>
      </c>
      <c r="E14" s="50">
        <v>2.7</v>
      </c>
      <c r="F14" s="3">
        <f t="shared" si="2"/>
        <v>5.4</v>
      </c>
    </row>
    <row r="15" spans="1:6" x14ac:dyDescent="0.25">
      <c r="A15" s="3">
        <f t="shared" si="1"/>
        <v>10</v>
      </c>
      <c r="B15" s="58" t="s">
        <v>271</v>
      </c>
      <c r="C15" s="3" t="s">
        <v>8</v>
      </c>
      <c r="D15" s="3">
        <v>1</v>
      </c>
      <c r="E15" s="50">
        <v>15.2</v>
      </c>
      <c r="F15" s="3">
        <f t="shared" si="2"/>
        <v>15.2</v>
      </c>
    </row>
    <row r="16" spans="1:6" x14ac:dyDescent="0.25">
      <c r="A16" s="3">
        <f t="shared" si="1"/>
        <v>11</v>
      </c>
      <c r="B16" s="58" t="s">
        <v>272</v>
      </c>
      <c r="C16" s="3" t="s">
        <v>268</v>
      </c>
      <c r="D16" s="3">
        <v>2</v>
      </c>
      <c r="E16" s="50">
        <v>6.2</v>
      </c>
      <c r="F16" s="3">
        <f t="shared" si="2"/>
        <v>12.4</v>
      </c>
    </row>
    <row r="17" spans="1:6" x14ac:dyDescent="0.25">
      <c r="A17" s="3">
        <f t="shared" si="1"/>
        <v>12</v>
      </c>
      <c r="B17" s="58" t="s">
        <v>273</v>
      </c>
      <c r="C17" s="3" t="s">
        <v>90</v>
      </c>
      <c r="D17" s="3">
        <v>1</v>
      </c>
      <c r="E17" s="50">
        <v>2.2999999999999998</v>
      </c>
      <c r="F17" s="3">
        <f t="shared" si="2"/>
        <v>2.2999999999999998</v>
      </c>
    </row>
    <row r="18" spans="1:6" x14ac:dyDescent="0.25">
      <c r="A18" s="3">
        <f t="shared" si="1"/>
        <v>13</v>
      </c>
      <c r="B18" s="58" t="s">
        <v>274</v>
      </c>
      <c r="C18" s="3" t="s">
        <v>8</v>
      </c>
      <c r="D18" s="3">
        <v>1</v>
      </c>
      <c r="E18" s="50">
        <v>5.2</v>
      </c>
      <c r="F18" s="3">
        <f t="shared" si="2"/>
        <v>5.2</v>
      </c>
    </row>
    <row r="19" spans="1:6" x14ac:dyDescent="0.25">
      <c r="A19" s="3">
        <f t="shared" si="1"/>
        <v>14</v>
      </c>
      <c r="B19" s="59" t="s">
        <v>275</v>
      </c>
      <c r="C19" s="3" t="s">
        <v>8</v>
      </c>
      <c r="D19" s="3">
        <v>1</v>
      </c>
      <c r="E19" s="50">
        <v>2.2200000000000002</v>
      </c>
      <c r="F19" s="3">
        <f t="shared" si="2"/>
        <v>2.2200000000000002</v>
      </c>
    </row>
    <row r="20" spans="1:6" x14ac:dyDescent="0.25">
      <c r="A20" s="3">
        <f t="shared" si="1"/>
        <v>15</v>
      </c>
      <c r="B20" s="59" t="s">
        <v>276</v>
      </c>
      <c r="C20" s="3" t="s">
        <v>8</v>
      </c>
      <c r="D20" s="3">
        <v>1</v>
      </c>
      <c r="E20" s="50">
        <v>17.100000000000001</v>
      </c>
      <c r="F20" s="3">
        <f t="shared" si="2"/>
        <v>17.100000000000001</v>
      </c>
    </row>
    <row r="21" spans="1:6" x14ac:dyDescent="0.25">
      <c r="A21" s="3">
        <f t="shared" si="1"/>
        <v>16</v>
      </c>
      <c r="B21" s="59" t="s">
        <v>277</v>
      </c>
      <c r="C21" s="3" t="s">
        <v>90</v>
      </c>
      <c r="D21" s="3">
        <v>1</v>
      </c>
      <c r="E21" s="50">
        <v>2.7</v>
      </c>
      <c r="F21" s="3">
        <f t="shared" si="2"/>
        <v>2.7</v>
      </c>
    </row>
    <row r="22" spans="1:6" x14ac:dyDescent="0.25">
      <c r="A22" s="3">
        <f t="shared" si="1"/>
        <v>17</v>
      </c>
      <c r="B22" s="59" t="s">
        <v>278</v>
      </c>
      <c r="C22" s="3" t="s">
        <v>8</v>
      </c>
      <c r="D22" s="3">
        <v>1</v>
      </c>
      <c r="E22" s="50">
        <v>1.3</v>
      </c>
      <c r="F22" s="3">
        <f t="shared" si="2"/>
        <v>1.3</v>
      </c>
    </row>
    <row r="23" spans="1:6" x14ac:dyDescent="0.25">
      <c r="A23" s="3">
        <f t="shared" si="1"/>
        <v>18</v>
      </c>
      <c r="B23" s="59" t="s">
        <v>279</v>
      </c>
      <c r="C23" s="3" t="s">
        <v>8</v>
      </c>
      <c r="D23" s="3">
        <v>2</v>
      </c>
      <c r="E23" s="50">
        <v>0.4</v>
      </c>
      <c r="F23" s="3">
        <f t="shared" si="2"/>
        <v>0.8</v>
      </c>
    </row>
    <row r="24" spans="1:6" x14ac:dyDescent="0.25">
      <c r="A24" s="3">
        <f t="shared" si="1"/>
        <v>19</v>
      </c>
      <c r="B24" s="59" t="s">
        <v>280</v>
      </c>
      <c r="C24" s="3" t="s">
        <v>8</v>
      </c>
      <c r="D24" s="3">
        <v>1</v>
      </c>
      <c r="E24" s="50">
        <v>1.9</v>
      </c>
      <c r="F24" s="3">
        <f t="shared" si="2"/>
        <v>1.9</v>
      </c>
    </row>
    <row r="25" spans="1:6" x14ac:dyDescent="0.25">
      <c r="A25" s="3">
        <f t="shared" si="1"/>
        <v>20</v>
      </c>
      <c r="B25" s="59" t="s">
        <v>281</v>
      </c>
      <c r="C25" s="3" t="s">
        <v>8</v>
      </c>
      <c r="D25" s="3">
        <v>2</v>
      </c>
      <c r="E25" s="50">
        <v>1.3</v>
      </c>
      <c r="F25" s="3">
        <f t="shared" si="2"/>
        <v>2.6</v>
      </c>
    </row>
    <row r="26" spans="1:6" x14ac:dyDescent="0.25">
      <c r="A26" s="3">
        <f t="shared" si="1"/>
        <v>21</v>
      </c>
      <c r="B26" s="58" t="s">
        <v>282</v>
      </c>
      <c r="C26" s="60" t="s">
        <v>8</v>
      </c>
      <c r="D26" s="50">
        <v>1</v>
      </c>
      <c r="E26" s="50">
        <v>1.5</v>
      </c>
      <c r="F26" s="3">
        <f t="shared" si="2"/>
        <v>1.5</v>
      </c>
    </row>
    <row r="27" spans="1:6" x14ac:dyDescent="0.25">
      <c r="A27" s="3">
        <f t="shared" si="1"/>
        <v>22</v>
      </c>
      <c r="B27" s="8" t="s">
        <v>283</v>
      </c>
      <c r="C27" s="9" t="s">
        <v>8</v>
      </c>
      <c r="D27" s="9">
        <v>1</v>
      </c>
      <c r="E27" s="54">
        <v>1.45</v>
      </c>
      <c r="F27" s="3">
        <f t="shared" si="2"/>
        <v>1.45</v>
      </c>
    </row>
    <row r="28" spans="1:6" x14ac:dyDescent="0.25">
      <c r="A28" s="3">
        <f t="shared" si="1"/>
        <v>23</v>
      </c>
      <c r="B28" s="8" t="s">
        <v>284</v>
      </c>
      <c r="C28" s="9" t="s">
        <v>8</v>
      </c>
      <c r="D28" s="9">
        <v>2</v>
      </c>
      <c r="E28" s="54">
        <v>5.2</v>
      </c>
      <c r="F28" s="3">
        <f t="shared" si="2"/>
        <v>10.4</v>
      </c>
    </row>
    <row r="29" spans="1:6" x14ac:dyDescent="0.25">
      <c r="A29" s="3">
        <f t="shared" si="1"/>
        <v>24</v>
      </c>
      <c r="B29" s="8" t="s">
        <v>285</v>
      </c>
      <c r="C29" s="9" t="s">
        <v>8</v>
      </c>
      <c r="D29" s="9">
        <v>3</v>
      </c>
      <c r="E29" s="54">
        <v>5.4</v>
      </c>
      <c r="F29" s="3">
        <f t="shared" si="2"/>
        <v>16.200000000000003</v>
      </c>
    </row>
    <row r="30" spans="1:6" x14ac:dyDescent="0.25">
      <c r="A30" s="3">
        <f t="shared" si="1"/>
        <v>25</v>
      </c>
      <c r="B30" s="8" t="s">
        <v>286</v>
      </c>
      <c r="C30" s="9" t="s">
        <v>8</v>
      </c>
      <c r="D30" s="9">
        <v>1</v>
      </c>
      <c r="E30" s="54">
        <v>2.7</v>
      </c>
      <c r="F30" s="3">
        <f t="shared" si="2"/>
        <v>2.7</v>
      </c>
    </row>
    <row r="31" spans="1:6" x14ac:dyDescent="0.25">
      <c r="A31" s="3">
        <f t="shared" si="1"/>
        <v>26</v>
      </c>
      <c r="B31" s="8" t="s">
        <v>287</v>
      </c>
      <c r="C31" s="9"/>
      <c r="D31" s="9"/>
      <c r="E31" s="54"/>
      <c r="F31" s="3">
        <v>15</v>
      </c>
    </row>
    <row r="32" spans="1:6" x14ac:dyDescent="0.25">
      <c r="A32" s="3">
        <f t="shared" si="1"/>
        <v>27</v>
      </c>
      <c r="B32" s="8"/>
      <c r="C32" s="9"/>
      <c r="D32" s="9"/>
      <c r="E32" s="48" t="s">
        <v>10</v>
      </c>
      <c r="F32" s="7">
        <f>SUM(F6:F31)</f>
        <v>175.26999999999998</v>
      </c>
    </row>
    <row r="33" spans="1:6" x14ac:dyDescent="0.25">
      <c r="A33" s="3">
        <f t="shared" si="1"/>
        <v>28</v>
      </c>
      <c r="B33" s="96" t="s">
        <v>288</v>
      </c>
      <c r="C33" s="97"/>
      <c r="D33" s="97"/>
      <c r="E33" s="98"/>
      <c r="F33" s="3"/>
    </row>
    <row r="34" spans="1:6" x14ac:dyDescent="0.25">
      <c r="A34" s="3">
        <f t="shared" si="1"/>
        <v>29</v>
      </c>
      <c r="B34" s="96" t="s">
        <v>289</v>
      </c>
      <c r="C34" s="97"/>
      <c r="D34" s="97"/>
      <c r="E34" s="98"/>
      <c r="F34" s="3">
        <f t="shared" si="2"/>
        <v>0</v>
      </c>
    </row>
    <row r="35" spans="1:6" x14ac:dyDescent="0.25">
      <c r="A35" s="3">
        <f t="shared" si="1"/>
        <v>30</v>
      </c>
      <c r="B35" s="8" t="s">
        <v>290</v>
      </c>
      <c r="C35" s="9" t="s">
        <v>11</v>
      </c>
      <c r="D35" s="9">
        <v>7.4</v>
      </c>
      <c r="E35" s="54">
        <v>9.5</v>
      </c>
      <c r="F35" s="3">
        <f t="shared" si="2"/>
        <v>70.3</v>
      </c>
    </row>
    <row r="36" spans="1:6" x14ac:dyDescent="0.25">
      <c r="A36" s="3">
        <f t="shared" si="1"/>
        <v>31</v>
      </c>
      <c r="B36" s="8" t="s">
        <v>291</v>
      </c>
      <c r="C36" s="9" t="s">
        <v>9</v>
      </c>
      <c r="D36" s="9">
        <v>2</v>
      </c>
      <c r="E36" s="54">
        <v>4</v>
      </c>
      <c r="F36" s="3">
        <f t="shared" si="2"/>
        <v>8</v>
      </c>
    </row>
    <row r="37" spans="1:6" x14ac:dyDescent="0.25">
      <c r="A37" s="3">
        <f t="shared" si="1"/>
        <v>32</v>
      </c>
      <c r="B37" s="8" t="s">
        <v>292</v>
      </c>
      <c r="C37" s="9" t="s">
        <v>9</v>
      </c>
      <c r="D37" s="9">
        <v>11.5</v>
      </c>
      <c r="E37" s="54">
        <v>9.5</v>
      </c>
      <c r="F37" s="3">
        <f t="shared" si="2"/>
        <v>109.25</v>
      </c>
    </row>
    <row r="38" spans="1:6" x14ac:dyDescent="0.25">
      <c r="A38" s="3">
        <f t="shared" si="1"/>
        <v>33</v>
      </c>
      <c r="B38" s="8" t="s">
        <v>293</v>
      </c>
      <c r="C38" s="9" t="s">
        <v>11</v>
      </c>
      <c r="D38" s="9">
        <v>4.0999999999999996</v>
      </c>
      <c r="E38" s="54">
        <v>9.5</v>
      </c>
      <c r="F38" s="3">
        <f t="shared" si="2"/>
        <v>38.949999999999996</v>
      </c>
    </row>
    <row r="39" spans="1:6" x14ac:dyDescent="0.25">
      <c r="A39" s="3">
        <f t="shared" si="1"/>
        <v>34</v>
      </c>
      <c r="B39" s="8" t="s">
        <v>294</v>
      </c>
      <c r="C39" s="9" t="s">
        <v>9</v>
      </c>
      <c r="D39" s="9">
        <v>20.5</v>
      </c>
      <c r="E39" s="54">
        <v>0.5</v>
      </c>
      <c r="F39" s="3">
        <f t="shared" si="2"/>
        <v>10.25</v>
      </c>
    </row>
    <row r="40" spans="1:6" x14ac:dyDescent="0.25">
      <c r="A40" s="3">
        <f t="shared" si="1"/>
        <v>35</v>
      </c>
      <c r="B40" s="96" t="s">
        <v>295</v>
      </c>
      <c r="C40" s="97"/>
      <c r="D40" s="97"/>
      <c r="E40" s="98"/>
      <c r="F40" s="3">
        <f t="shared" si="2"/>
        <v>0</v>
      </c>
    </row>
    <row r="41" spans="1:6" x14ac:dyDescent="0.25">
      <c r="A41" s="3">
        <f t="shared" si="1"/>
        <v>36</v>
      </c>
      <c r="B41" s="8" t="s">
        <v>290</v>
      </c>
      <c r="C41" s="9" t="s">
        <v>9</v>
      </c>
      <c r="D41" s="9">
        <v>6.7</v>
      </c>
      <c r="E41" s="54">
        <v>9.5</v>
      </c>
      <c r="F41" s="3">
        <f t="shared" si="2"/>
        <v>63.65</v>
      </c>
    </row>
    <row r="42" spans="1:6" x14ac:dyDescent="0.25">
      <c r="A42" s="3">
        <f t="shared" si="1"/>
        <v>37</v>
      </c>
      <c r="B42" s="8" t="s">
        <v>296</v>
      </c>
      <c r="C42" s="9" t="s">
        <v>9</v>
      </c>
      <c r="D42" s="9">
        <v>14.3</v>
      </c>
      <c r="E42" s="54">
        <v>9.5</v>
      </c>
      <c r="F42" s="3">
        <f t="shared" si="2"/>
        <v>135.85</v>
      </c>
    </row>
    <row r="43" spans="1:6" x14ac:dyDescent="0.25">
      <c r="A43" s="3">
        <f t="shared" si="1"/>
        <v>38</v>
      </c>
      <c r="B43" s="8" t="s">
        <v>297</v>
      </c>
      <c r="C43" s="9" t="s">
        <v>11</v>
      </c>
      <c r="D43" s="9">
        <v>4.9000000000000004</v>
      </c>
      <c r="E43" s="54">
        <v>8</v>
      </c>
      <c r="F43" s="3">
        <f t="shared" si="2"/>
        <v>39.200000000000003</v>
      </c>
    </row>
    <row r="44" spans="1:6" x14ac:dyDescent="0.25">
      <c r="A44" s="3">
        <f t="shared" si="1"/>
        <v>39</v>
      </c>
      <c r="B44" s="8" t="s">
        <v>298</v>
      </c>
      <c r="C44" s="9" t="s">
        <v>11</v>
      </c>
      <c r="D44" s="9">
        <v>4.9000000000000004</v>
      </c>
      <c r="E44" s="61">
        <v>9.5</v>
      </c>
      <c r="F44" s="3">
        <f t="shared" si="2"/>
        <v>46.550000000000004</v>
      </c>
    </row>
    <row r="45" spans="1:6" x14ac:dyDescent="0.25">
      <c r="A45" s="3">
        <f t="shared" si="1"/>
        <v>40</v>
      </c>
      <c r="B45" s="8" t="s">
        <v>299</v>
      </c>
      <c r="C45" s="9" t="s">
        <v>11</v>
      </c>
      <c r="D45" s="9">
        <v>2</v>
      </c>
      <c r="E45" s="54">
        <v>4</v>
      </c>
      <c r="F45" s="3">
        <f t="shared" si="2"/>
        <v>8</v>
      </c>
    </row>
    <row r="46" spans="1:6" x14ac:dyDescent="0.25">
      <c r="A46" s="3">
        <f t="shared" si="1"/>
        <v>41</v>
      </c>
      <c r="B46" s="8" t="s">
        <v>300</v>
      </c>
      <c r="C46" s="9" t="s">
        <v>11</v>
      </c>
      <c r="D46" s="9">
        <v>2</v>
      </c>
      <c r="E46" s="54">
        <v>8</v>
      </c>
      <c r="F46" s="3">
        <f t="shared" si="2"/>
        <v>16</v>
      </c>
    </row>
    <row r="47" spans="1:6" x14ac:dyDescent="0.25">
      <c r="A47" s="3">
        <f t="shared" si="1"/>
        <v>42</v>
      </c>
      <c r="B47" s="8" t="s">
        <v>301</v>
      </c>
      <c r="C47" s="9" t="s">
        <v>11</v>
      </c>
      <c r="D47" s="9">
        <v>7.9</v>
      </c>
      <c r="E47" s="54">
        <v>9.5</v>
      </c>
      <c r="F47" s="3">
        <f t="shared" si="2"/>
        <v>75.05</v>
      </c>
    </row>
    <row r="48" spans="1:6" x14ac:dyDescent="0.25">
      <c r="A48" s="3">
        <f t="shared" si="1"/>
        <v>43</v>
      </c>
      <c r="B48" s="8" t="s">
        <v>302</v>
      </c>
      <c r="C48" s="9" t="s">
        <v>9</v>
      </c>
      <c r="D48" s="9">
        <v>21</v>
      </c>
      <c r="E48" s="54">
        <v>0.5</v>
      </c>
      <c r="F48" s="3">
        <f t="shared" si="2"/>
        <v>10.5</v>
      </c>
    </row>
    <row r="49" spans="1:6" x14ac:dyDescent="0.25">
      <c r="A49" s="3">
        <f t="shared" si="1"/>
        <v>44</v>
      </c>
      <c r="B49" s="96" t="s">
        <v>303</v>
      </c>
      <c r="C49" s="97"/>
      <c r="D49" s="97"/>
      <c r="E49" s="98"/>
      <c r="F49" s="3">
        <f t="shared" si="2"/>
        <v>0</v>
      </c>
    </row>
    <row r="50" spans="1:6" x14ac:dyDescent="0.25">
      <c r="A50" s="3">
        <f t="shared" si="1"/>
        <v>45</v>
      </c>
      <c r="B50" s="8" t="s">
        <v>290</v>
      </c>
      <c r="C50" s="9" t="s">
        <v>9</v>
      </c>
      <c r="D50" s="9">
        <v>8.6</v>
      </c>
      <c r="E50" s="54">
        <v>9.5</v>
      </c>
      <c r="F50" s="3">
        <f t="shared" si="2"/>
        <v>81.7</v>
      </c>
    </row>
    <row r="51" spans="1:6" x14ac:dyDescent="0.25">
      <c r="A51" s="3">
        <f t="shared" si="1"/>
        <v>46</v>
      </c>
      <c r="B51" s="8" t="s">
        <v>291</v>
      </c>
      <c r="C51" s="9" t="s">
        <v>9</v>
      </c>
      <c r="D51" s="9">
        <v>25.4</v>
      </c>
      <c r="E51" s="54">
        <v>4</v>
      </c>
      <c r="F51" s="3">
        <f t="shared" si="2"/>
        <v>101.6</v>
      </c>
    </row>
    <row r="52" spans="1:6" x14ac:dyDescent="0.25">
      <c r="A52" s="3">
        <f t="shared" si="1"/>
        <v>47</v>
      </c>
      <c r="B52" s="8" t="s">
        <v>293</v>
      </c>
      <c r="C52" s="9" t="s">
        <v>11</v>
      </c>
      <c r="D52" s="9">
        <v>4.0999999999999996</v>
      </c>
      <c r="E52" s="54">
        <v>9.5</v>
      </c>
      <c r="F52" s="3">
        <f t="shared" si="2"/>
        <v>38.949999999999996</v>
      </c>
    </row>
    <row r="53" spans="1:6" x14ac:dyDescent="0.25">
      <c r="A53" s="3">
        <f t="shared" si="1"/>
        <v>48</v>
      </c>
      <c r="B53" s="8" t="s">
        <v>294</v>
      </c>
      <c r="C53" s="9" t="s">
        <v>9</v>
      </c>
      <c r="D53" s="9">
        <v>34</v>
      </c>
      <c r="E53" s="54">
        <v>0.5</v>
      </c>
      <c r="F53" s="3">
        <f t="shared" si="2"/>
        <v>17</v>
      </c>
    </row>
    <row r="54" spans="1:6" x14ac:dyDescent="0.25">
      <c r="A54" s="3">
        <f t="shared" si="1"/>
        <v>49</v>
      </c>
      <c r="B54" s="96" t="s">
        <v>304</v>
      </c>
      <c r="C54" s="97"/>
      <c r="D54" s="97"/>
      <c r="E54" s="98"/>
      <c r="F54" s="3">
        <f t="shared" si="2"/>
        <v>0</v>
      </c>
    </row>
    <row r="55" spans="1:6" x14ac:dyDescent="0.25">
      <c r="A55" s="3">
        <f t="shared" si="1"/>
        <v>50</v>
      </c>
      <c r="B55" s="8" t="s">
        <v>290</v>
      </c>
      <c r="C55" s="9" t="s">
        <v>11</v>
      </c>
      <c r="D55" s="9">
        <v>16.399999999999999</v>
      </c>
      <c r="E55" s="54">
        <v>9.5</v>
      </c>
      <c r="F55" s="3">
        <f t="shared" si="2"/>
        <v>155.79999999999998</v>
      </c>
    </row>
    <row r="56" spans="1:6" x14ac:dyDescent="0.25">
      <c r="A56" s="3">
        <f t="shared" si="1"/>
        <v>51</v>
      </c>
      <c r="B56" s="8" t="s">
        <v>291</v>
      </c>
      <c r="C56" s="9" t="s">
        <v>9</v>
      </c>
      <c r="D56" s="9">
        <v>40.5</v>
      </c>
      <c r="E56" s="54">
        <v>4</v>
      </c>
      <c r="F56" s="3">
        <f t="shared" si="2"/>
        <v>162</v>
      </c>
    </row>
    <row r="57" spans="1:6" x14ac:dyDescent="0.25">
      <c r="A57" s="3">
        <f t="shared" si="1"/>
        <v>52</v>
      </c>
      <c r="B57" s="8" t="s">
        <v>293</v>
      </c>
      <c r="C57" s="9" t="s">
        <v>11</v>
      </c>
      <c r="D57" s="9">
        <v>6.3</v>
      </c>
      <c r="E57" s="54">
        <v>9.5</v>
      </c>
      <c r="F57" s="3">
        <f t="shared" si="2"/>
        <v>59.85</v>
      </c>
    </row>
    <row r="58" spans="1:6" x14ac:dyDescent="0.25">
      <c r="A58" s="3">
        <f t="shared" si="1"/>
        <v>53</v>
      </c>
      <c r="B58" s="8" t="s">
        <v>309</v>
      </c>
      <c r="C58" s="9" t="s">
        <v>9</v>
      </c>
      <c r="D58" s="9">
        <v>56.9</v>
      </c>
      <c r="E58" s="54">
        <v>0.5</v>
      </c>
      <c r="F58" s="3">
        <f t="shared" si="2"/>
        <v>28.45</v>
      </c>
    </row>
    <row r="59" spans="1:6" x14ac:dyDescent="0.25">
      <c r="A59" s="3">
        <f t="shared" si="1"/>
        <v>54</v>
      </c>
      <c r="B59" s="8" t="s">
        <v>305</v>
      </c>
      <c r="C59" s="9" t="s">
        <v>11</v>
      </c>
      <c r="D59" s="9">
        <v>9.1</v>
      </c>
      <c r="E59" s="54">
        <v>9.5</v>
      </c>
      <c r="F59" s="3">
        <f t="shared" si="2"/>
        <v>86.45</v>
      </c>
    </row>
    <row r="60" spans="1:6" x14ac:dyDescent="0.25">
      <c r="A60" s="3">
        <f t="shared" si="1"/>
        <v>55</v>
      </c>
      <c r="B60" s="13" t="s">
        <v>306</v>
      </c>
      <c r="C60" s="9" t="s">
        <v>11</v>
      </c>
      <c r="D60" s="9">
        <v>3</v>
      </c>
      <c r="E60" s="54">
        <v>4</v>
      </c>
      <c r="F60" s="3">
        <f t="shared" si="2"/>
        <v>12</v>
      </c>
    </row>
    <row r="61" spans="1:6" x14ac:dyDescent="0.25">
      <c r="A61" s="3">
        <f t="shared" si="1"/>
        <v>56</v>
      </c>
      <c r="B61" s="13" t="s">
        <v>307</v>
      </c>
      <c r="C61" s="9" t="s">
        <v>11</v>
      </c>
      <c r="D61" s="9">
        <v>11.4</v>
      </c>
      <c r="E61" s="54">
        <v>9.5</v>
      </c>
      <c r="F61" s="3">
        <f t="shared" si="2"/>
        <v>108.3</v>
      </c>
    </row>
    <row r="62" spans="1:6" x14ac:dyDescent="0.25">
      <c r="A62" s="3">
        <f t="shared" si="1"/>
        <v>57</v>
      </c>
      <c r="B62" s="13" t="s">
        <v>308</v>
      </c>
      <c r="C62" s="9" t="s">
        <v>11</v>
      </c>
      <c r="D62" s="9">
        <v>11.3</v>
      </c>
      <c r="E62" s="54">
        <v>4</v>
      </c>
      <c r="F62" s="3">
        <f t="shared" si="2"/>
        <v>45.2</v>
      </c>
    </row>
    <row r="63" spans="1:6" x14ac:dyDescent="0.25">
      <c r="A63" s="3">
        <f t="shared" si="1"/>
        <v>58</v>
      </c>
      <c r="B63" s="117" t="s">
        <v>310</v>
      </c>
      <c r="C63" s="118"/>
      <c r="D63" s="118"/>
      <c r="E63" s="119"/>
      <c r="F63" s="3">
        <f t="shared" si="2"/>
        <v>0</v>
      </c>
    </row>
    <row r="64" spans="1:6" x14ac:dyDescent="0.25">
      <c r="A64" s="3">
        <f t="shared" si="1"/>
        <v>59</v>
      </c>
      <c r="B64" s="13" t="s">
        <v>311</v>
      </c>
      <c r="C64" s="9" t="s">
        <v>9</v>
      </c>
      <c r="D64" s="9">
        <v>15.5</v>
      </c>
      <c r="E64" s="54">
        <v>4</v>
      </c>
      <c r="F64" s="3">
        <f t="shared" si="2"/>
        <v>62</v>
      </c>
    </row>
    <row r="65" spans="1:6" x14ac:dyDescent="0.25">
      <c r="A65" s="3">
        <f t="shared" si="1"/>
        <v>60</v>
      </c>
      <c r="B65" s="13" t="s">
        <v>312</v>
      </c>
      <c r="C65" s="9" t="s">
        <v>11</v>
      </c>
      <c r="D65" s="9">
        <v>9.4</v>
      </c>
      <c r="E65" s="54">
        <v>4</v>
      </c>
      <c r="F65" s="3">
        <f t="shared" si="2"/>
        <v>37.6</v>
      </c>
    </row>
    <row r="66" spans="1:6" x14ac:dyDescent="0.25">
      <c r="A66" s="3">
        <f t="shared" si="1"/>
        <v>61</v>
      </c>
      <c r="B66" s="13" t="s">
        <v>313</v>
      </c>
      <c r="C66" s="9" t="s">
        <v>9</v>
      </c>
      <c r="D66" s="9">
        <v>15.5</v>
      </c>
      <c r="E66" s="54">
        <v>0.5</v>
      </c>
      <c r="F66" s="3">
        <f t="shared" si="2"/>
        <v>7.75</v>
      </c>
    </row>
    <row r="67" spans="1:6" x14ac:dyDescent="0.25">
      <c r="A67" s="3">
        <f t="shared" si="1"/>
        <v>62</v>
      </c>
      <c r="B67" s="117" t="s">
        <v>314</v>
      </c>
      <c r="C67" s="118"/>
      <c r="D67" s="118"/>
      <c r="E67" s="119"/>
      <c r="F67" s="3">
        <f t="shared" si="2"/>
        <v>0</v>
      </c>
    </row>
    <row r="68" spans="1:6" x14ac:dyDescent="0.25">
      <c r="A68" s="3">
        <f t="shared" si="1"/>
        <v>63</v>
      </c>
      <c r="B68" s="13" t="s">
        <v>315</v>
      </c>
      <c r="C68" s="9" t="s">
        <v>11</v>
      </c>
      <c r="D68" s="9">
        <v>24.5</v>
      </c>
      <c r="E68" s="54">
        <v>1.5</v>
      </c>
      <c r="F68" s="3">
        <f>D68*E68</f>
        <v>36.75</v>
      </c>
    </row>
    <row r="69" spans="1:6" x14ac:dyDescent="0.25">
      <c r="A69" s="3">
        <f t="shared" si="1"/>
        <v>64</v>
      </c>
      <c r="B69" s="13"/>
      <c r="C69" s="9"/>
      <c r="D69" s="9"/>
      <c r="E69" s="48" t="s">
        <v>10</v>
      </c>
      <c r="F69" s="7">
        <f>SUM(F34:F68)</f>
        <v>1672.95</v>
      </c>
    </row>
    <row r="70" spans="1:6" x14ac:dyDescent="0.25">
      <c r="A70" s="3">
        <f t="shared" si="1"/>
        <v>65</v>
      </c>
      <c r="B70" s="117" t="s">
        <v>316</v>
      </c>
      <c r="C70" s="118"/>
      <c r="D70" s="118"/>
      <c r="E70" s="119"/>
      <c r="F70" s="3">
        <f t="shared" ref="F70:F82" si="3">D70*E70</f>
        <v>0</v>
      </c>
    </row>
    <row r="71" spans="1:6" ht="30" x14ac:dyDescent="0.25">
      <c r="A71" s="3">
        <f t="shared" si="1"/>
        <v>66</v>
      </c>
      <c r="B71" s="13" t="s">
        <v>317</v>
      </c>
      <c r="C71" s="9" t="s">
        <v>8</v>
      </c>
      <c r="D71" s="9">
        <v>1</v>
      </c>
      <c r="E71" s="54">
        <v>20</v>
      </c>
      <c r="F71" s="3">
        <f t="shared" si="3"/>
        <v>20</v>
      </c>
    </row>
    <row r="72" spans="1:6" x14ac:dyDescent="0.25">
      <c r="A72" s="3">
        <f t="shared" ref="A72:A83" si="4">SUM(A71,1)</f>
        <v>67</v>
      </c>
      <c r="B72" s="13" t="s">
        <v>318</v>
      </c>
      <c r="C72" s="9" t="s">
        <v>8</v>
      </c>
      <c r="D72" s="9">
        <v>1</v>
      </c>
      <c r="E72" s="54">
        <v>40</v>
      </c>
      <c r="F72" s="3">
        <f t="shared" si="3"/>
        <v>40</v>
      </c>
    </row>
    <row r="73" spans="1:6" x14ac:dyDescent="0.25">
      <c r="A73" s="3">
        <f t="shared" si="4"/>
        <v>68</v>
      </c>
      <c r="B73" s="13" t="s">
        <v>319</v>
      </c>
      <c r="C73" s="9" t="s">
        <v>11</v>
      </c>
      <c r="D73" s="9">
        <v>9</v>
      </c>
      <c r="E73" s="54">
        <v>8</v>
      </c>
      <c r="F73" s="3">
        <f t="shared" si="3"/>
        <v>72</v>
      </c>
    </row>
    <row r="74" spans="1:6" x14ac:dyDescent="0.25">
      <c r="A74" s="3">
        <f t="shared" si="4"/>
        <v>69</v>
      </c>
      <c r="B74" s="13" t="s">
        <v>320</v>
      </c>
      <c r="C74" s="9" t="s">
        <v>11</v>
      </c>
      <c r="D74" s="9">
        <v>3.5</v>
      </c>
      <c r="E74" s="54">
        <v>8</v>
      </c>
      <c r="F74" s="3">
        <f t="shared" si="3"/>
        <v>28</v>
      </c>
    </row>
    <row r="75" spans="1:6" x14ac:dyDescent="0.25">
      <c r="A75" s="3">
        <f t="shared" si="4"/>
        <v>70</v>
      </c>
      <c r="B75" s="13" t="s">
        <v>321</v>
      </c>
      <c r="C75" s="9" t="s">
        <v>9</v>
      </c>
      <c r="D75" s="9">
        <v>15</v>
      </c>
      <c r="E75" s="54">
        <v>0.5</v>
      </c>
      <c r="F75" s="3">
        <f t="shared" si="3"/>
        <v>7.5</v>
      </c>
    </row>
    <row r="76" spans="1:6" x14ac:dyDescent="0.25">
      <c r="A76" s="3">
        <f t="shared" si="4"/>
        <v>71</v>
      </c>
      <c r="B76" s="13" t="s">
        <v>322</v>
      </c>
      <c r="C76" s="9" t="s">
        <v>9</v>
      </c>
      <c r="D76" s="9">
        <v>3</v>
      </c>
      <c r="E76" s="54">
        <v>8</v>
      </c>
      <c r="F76" s="3">
        <f t="shared" si="3"/>
        <v>24</v>
      </c>
    </row>
    <row r="77" spans="1:6" x14ac:dyDescent="0.25">
      <c r="A77" s="3">
        <f t="shared" si="4"/>
        <v>72</v>
      </c>
      <c r="B77" s="13" t="s">
        <v>323</v>
      </c>
      <c r="C77" s="9" t="s">
        <v>9</v>
      </c>
      <c r="D77" s="9">
        <v>15.5</v>
      </c>
      <c r="E77" s="54">
        <v>12</v>
      </c>
      <c r="F77" s="3">
        <f t="shared" si="3"/>
        <v>186</v>
      </c>
    </row>
    <row r="78" spans="1:6" x14ac:dyDescent="0.25">
      <c r="A78" s="3">
        <f t="shared" si="4"/>
        <v>73</v>
      </c>
      <c r="B78" s="13" t="s">
        <v>324</v>
      </c>
      <c r="C78" s="9" t="s">
        <v>11</v>
      </c>
      <c r="D78" s="9">
        <v>6</v>
      </c>
      <c r="E78" s="54">
        <v>8</v>
      </c>
      <c r="F78" s="3">
        <f t="shared" si="3"/>
        <v>48</v>
      </c>
    </row>
    <row r="79" spans="1:6" x14ac:dyDescent="0.25">
      <c r="A79" s="3">
        <f t="shared" si="4"/>
        <v>74</v>
      </c>
      <c r="B79" s="13" t="s">
        <v>325</v>
      </c>
      <c r="C79" s="9" t="s">
        <v>8</v>
      </c>
      <c r="D79" s="9">
        <v>16</v>
      </c>
      <c r="E79" s="54">
        <v>3</v>
      </c>
      <c r="F79" s="3">
        <f t="shared" si="3"/>
        <v>48</v>
      </c>
    </row>
    <row r="80" spans="1:6" x14ac:dyDescent="0.25">
      <c r="A80" s="3">
        <f t="shared" si="4"/>
        <v>75</v>
      </c>
      <c r="B80" s="13" t="s">
        <v>326</v>
      </c>
      <c r="C80" s="9" t="s">
        <v>11</v>
      </c>
      <c r="D80" s="9">
        <v>13.6</v>
      </c>
      <c r="E80" s="54">
        <v>12</v>
      </c>
      <c r="F80" s="3">
        <f t="shared" si="3"/>
        <v>163.19999999999999</v>
      </c>
    </row>
    <row r="81" spans="1:6" x14ac:dyDescent="0.25">
      <c r="A81" s="3">
        <f t="shared" si="4"/>
        <v>76</v>
      </c>
      <c r="B81" s="13" t="s">
        <v>33</v>
      </c>
      <c r="C81" s="9" t="s">
        <v>11</v>
      </c>
      <c r="D81" s="9">
        <v>10.4</v>
      </c>
      <c r="E81" s="54">
        <v>10</v>
      </c>
      <c r="F81" s="3">
        <f t="shared" si="3"/>
        <v>104</v>
      </c>
    </row>
    <row r="82" spans="1:6" x14ac:dyDescent="0.25">
      <c r="A82" s="3">
        <f t="shared" si="4"/>
        <v>77</v>
      </c>
      <c r="B82" s="13" t="s">
        <v>327</v>
      </c>
      <c r="C82" s="9" t="s">
        <v>9</v>
      </c>
      <c r="D82" s="9">
        <v>4</v>
      </c>
      <c r="E82" s="54">
        <v>4</v>
      </c>
      <c r="F82" s="3">
        <f t="shared" si="3"/>
        <v>16</v>
      </c>
    </row>
    <row r="83" spans="1:6" x14ac:dyDescent="0.25">
      <c r="A83" s="3">
        <f t="shared" si="4"/>
        <v>78</v>
      </c>
      <c r="B83" s="13"/>
      <c r="C83" s="9"/>
      <c r="D83" s="9"/>
      <c r="E83" s="48" t="s">
        <v>10</v>
      </c>
      <c r="F83" s="7">
        <f>SUM(F70:F82)</f>
        <v>756.7</v>
      </c>
    </row>
    <row r="84" spans="1:6" x14ac:dyDescent="0.25">
      <c r="A84" s="99"/>
      <c r="B84" s="101" t="s">
        <v>218</v>
      </c>
      <c r="C84" s="102"/>
      <c r="D84" s="103"/>
      <c r="E84" s="101">
        <f>F83+F69+F32</f>
        <v>2604.92</v>
      </c>
      <c r="F84" s="103"/>
    </row>
    <row r="85" spans="1:6" x14ac:dyDescent="0.25">
      <c r="A85" s="100"/>
      <c r="B85" s="104"/>
      <c r="C85" s="105"/>
      <c r="D85" s="106"/>
      <c r="E85" s="104"/>
      <c r="F85" s="106"/>
    </row>
    <row r="86" spans="1:6" x14ac:dyDescent="0.25">
      <c r="A86" s="26"/>
      <c r="B86" s="108" t="s">
        <v>86</v>
      </c>
      <c r="C86" s="109"/>
      <c r="D86" s="110"/>
      <c r="E86" s="108">
        <v>900.56</v>
      </c>
      <c r="F86" s="110"/>
    </row>
    <row r="87" spans="1:6" x14ac:dyDescent="0.25">
      <c r="A87" s="26"/>
      <c r="B87" s="111"/>
      <c r="C87" s="112"/>
      <c r="D87" s="113"/>
      <c r="E87" s="111"/>
      <c r="F87" s="113"/>
    </row>
    <row r="88" spans="1:6" x14ac:dyDescent="0.25">
      <c r="A88" s="26"/>
      <c r="B88" s="108" t="s">
        <v>87</v>
      </c>
      <c r="C88" s="109"/>
      <c r="D88" s="110"/>
      <c r="E88" s="108">
        <f>E84-E86</f>
        <v>1704.3600000000001</v>
      </c>
      <c r="F88" s="110"/>
    </row>
    <row r="89" spans="1:6" x14ac:dyDescent="0.25">
      <c r="A89" s="26"/>
      <c r="B89" s="111"/>
      <c r="C89" s="112"/>
      <c r="D89" s="113"/>
      <c r="E89" s="111"/>
      <c r="F89" s="113"/>
    </row>
    <row r="90" spans="1:6" x14ac:dyDescent="0.25">
      <c r="A90" s="28"/>
      <c r="B90" s="108" t="s">
        <v>88</v>
      </c>
      <c r="C90" s="109"/>
      <c r="D90" s="110"/>
      <c r="E90" s="108">
        <v>2000</v>
      </c>
      <c r="F90" s="110"/>
    </row>
    <row r="91" spans="1:6" x14ac:dyDescent="0.25">
      <c r="A91" s="28"/>
      <c r="B91" s="111"/>
      <c r="C91" s="112"/>
      <c r="D91" s="113"/>
      <c r="E91" s="111"/>
      <c r="F91" s="113"/>
    </row>
  </sheetData>
  <mergeCells count="20">
    <mergeCell ref="B2:D2"/>
    <mergeCell ref="B3:D3"/>
    <mergeCell ref="B5:E5"/>
    <mergeCell ref="B33:E33"/>
    <mergeCell ref="A84:A85"/>
    <mergeCell ref="B84:D85"/>
    <mergeCell ref="E84:F85"/>
    <mergeCell ref="B86:D87"/>
    <mergeCell ref="E86:F87"/>
    <mergeCell ref="B90:D91"/>
    <mergeCell ref="E90:F91"/>
    <mergeCell ref="B34:E34"/>
    <mergeCell ref="B40:E40"/>
    <mergeCell ref="B49:E49"/>
    <mergeCell ref="B54:E54"/>
    <mergeCell ref="B63:E63"/>
    <mergeCell ref="B67:E67"/>
    <mergeCell ref="B70:E70"/>
    <mergeCell ref="B88:D89"/>
    <mergeCell ref="E88:F8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8"/>
  <sheetViews>
    <sheetView topLeftCell="A67" workbookViewId="0">
      <selection activeCell="A2" sqref="A2:F98"/>
    </sheetView>
  </sheetViews>
  <sheetFormatPr defaultRowHeight="15" x14ac:dyDescent="0.25"/>
  <cols>
    <col min="1" max="1" width="5" customWidth="1"/>
    <col min="2" max="2" width="62.85546875" customWidth="1"/>
  </cols>
  <sheetData>
    <row r="3" spans="1:6" ht="36" x14ac:dyDescent="0.55000000000000004">
      <c r="A3" s="20"/>
      <c r="B3" s="107" t="s">
        <v>83</v>
      </c>
      <c r="C3" s="107"/>
      <c r="D3" s="107"/>
      <c r="E3" s="21"/>
      <c r="F3" s="22">
        <v>5</v>
      </c>
    </row>
    <row r="4" spans="1:6" x14ac:dyDescent="0.25">
      <c r="B4" s="92" t="s">
        <v>55</v>
      </c>
      <c r="C4" s="92"/>
      <c r="D4" s="92"/>
    </row>
    <row r="5" spans="1:6" x14ac:dyDescent="0.25">
      <c r="A5" s="1" t="s">
        <v>1</v>
      </c>
      <c r="B5" s="2" t="s">
        <v>84</v>
      </c>
      <c r="C5" s="1" t="s">
        <v>3</v>
      </c>
      <c r="D5" s="1" t="s">
        <v>4</v>
      </c>
      <c r="E5" s="2" t="s">
        <v>5</v>
      </c>
      <c r="F5" s="2" t="s">
        <v>6</v>
      </c>
    </row>
    <row r="6" spans="1:6" x14ac:dyDescent="0.25">
      <c r="A6" s="3"/>
      <c r="B6" s="93" t="s">
        <v>85</v>
      </c>
      <c r="C6" s="94"/>
      <c r="D6" s="94"/>
      <c r="E6" s="95"/>
      <c r="F6" s="3"/>
    </row>
    <row r="7" spans="1:6" x14ac:dyDescent="0.25">
      <c r="A7" s="3">
        <v>1</v>
      </c>
      <c r="B7" s="4" t="s">
        <v>328</v>
      </c>
      <c r="C7" s="3" t="s">
        <v>8</v>
      </c>
      <c r="D7" s="3">
        <v>2</v>
      </c>
      <c r="E7" s="3">
        <v>1.2</v>
      </c>
      <c r="F7" s="3">
        <f t="shared" ref="F7:F69" si="0">D7*E7</f>
        <v>2.4</v>
      </c>
    </row>
    <row r="8" spans="1:6" x14ac:dyDescent="0.25">
      <c r="A8" s="3">
        <f>SUM(A7,1)</f>
        <v>2</v>
      </c>
      <c r="B8" s="4" t="s">
        <v>329</v>
      </c>
      <c r="C8" s="3" t="s">
        <v>8</v>
      </c>
      <c r="D8" s="3">
        <v>1</v>
      </c>
      <c r="E8" s="3">
        <v>22.7</v>
      </c>
      <c r="F8" s="3">
        <f t="shared" si="0"/>
        <v>22.7</v>
      </c>
    </row>
    <row r="9" spans="1:6" x14ac:dyDescent="0.25">
      <c r="A9" s="3">
        <f t="shared" ref="A9:A70" si="1">SUM(A8,1)</f>
        <v>3</v>
      </c>
      <c r="B9" s="63" t="s">
        <v>330</v>
      </c>
      <c r="C9" s="3" t="s">
        <v>8</v>
      </c>
      <c r="D9" s="3">
        <v>1</v>
      </c>
      <c r="E9" s="50">
        <v>4.72</v>
      </c>
      <c r="F9" s="3">
        <f t="shared" si="0"/>
        <v>4.72</v>
      </c>
    </row>
    <row r="10" spans="1:6" x14ac:dyDescent="0.25">
      <c r="A10" s="3">
        <f t="shared" si="1"/>
        <v>4</v>
      </c>
      <c r="B10" s="12" t="s">
        <v>331</v>
      </c>
      <c r="C10" s="11" t="s">
        <v>8</v>
      </c>
      <c r="D10" s="11">
        <v>1</v>
      </c>
      <c r="E10" s="11">
        <v>2.5</v>
      </c>
      <c r="F10" s="3">
        <f t="shared" si="0"/>
        <v>2.5</v>
      </c>
    </row>
    <row r="11" spans="1:6" x14ac:dyDescent="0.25">
      <c r="A11" s="3">
        <f t="shared" si="1"/>
        <v>5</v>
      </c>
      <c r="B11" s="15" t="s">
        <v>332</v>
      </c>
      <c r="C11" s="64" t="s">
        <v>8</v>
      </c>
      <c r="D11" s="51">
        <v>1</v>
      </c>
      <c r="E11" s="51">
        <v>2.25</v>
      </c>
      <c r="F11" s="3">
        <f t="shared" si="0"/>
        <v>2.25</v>
      </c>
    </row>
    <row r="12" spans="1:6" x14ac:dyDescent="0.25">
      <c r="A12" s="3">
        <f t="shared" si="1"/>
        <v>6</v>
      </c>
      <c r="B12" s="15" t="s">
        <v>333</v>
      </c>
      <c r="C12" s="64" t="s">
        <v>8</v>
      </c>
      <c r="D12" s="51">
        <v>1</v>
      </c>
      <c r="E12" s="51">
        <v>35</v>
      </c>
      <c r="F12" s="3">
        <f t="shared" si="0"/>
        <v>35</v>
      </c>
    </row>
    <row r="13" spans="1:6" x14ac:dyDescent="0.25">
      <c r="A13" s="3">
        <f t="shared" si="1"/>
        <v>7</v>
      </c>
      <c r="B13" s="15" t="s">
        <v>334</v>
      </c>
      <c r="C13" s="9" t="s">
        <v>8</v>
      </c>
      <c r="D13" s="9">
        <v>1</v>
      </c>
      <c r="E13" s="9">
        <v>9.3000000000000007</v>
      </c>
      <c r="F13" s="3">
        <f t="shared" si="0"/>
        <v>9.3000000000000007</v>
      </c>
    </row>
    <row r="14" spans="1:6" x14ac:dyDescent="0.25">
      <c r="A14" s="3">
        <f t="shared" si="1"/>
        <v>8</v>
      </c>
      <c r="B14" s="65" t="s">
        <v>335</v>
      </c>
      <c r="C14" s="3" t="s">
        <v>8</v>
      </c>
      <c r="D14" s="3">
        <v>1</v>
      </c>
      <c r="E14" s="50">
        <v>6</v>
      </c>
      <c r="F14" s="3">
        <f t="shared" si="0"/>
        <v>6</v>
      </c>
    </row>
    <row r="15" spans="1:6" x14ac:dyDescent="0.25">
      <c r="A15" s="3">
        <f t="shared" si="1"/>
        <v>9</v>
      </c>
      <c r="B15" s="65" t="s">
        <v>336</v>
      </c>
      <c r="C15" s="3"/>
      <c r="D15" s="3"/>
      <c r="E15" s="50"/>
      <c r="F15" s="3">
        <v>2.25</v>
      </c>
    </row>
    <row r="16" spans="1:6" x14ac:dyDescent="0.25">
      <c r="A16" s="3">
        <f t="shared" si="1"/>
        <v>10</v>
      </c>
      <c r="B16" s="65" t="s">
        <v>337</v>
      </c>
      <c r="C16" s="3"/>
      <c r="D16" s="3"/>
      <c r="E16" s="50"/>
      <c r="F16" s="3">
        <v>48</v>
      </c>
    </row>
    <row r="17" spans="1:6" x14ac:dyDescent="0.25">
      <c r="A17" s="3">
        <f t="shared" si="1"/>
        <v>11</v>
      </c>
      <c r="B17" s="65" t="s">
        <v>338</v>
      </c>
      <c r="C17" s="3" t="s">
        <v>8</v>
      </c>
      <c r="D17" s="3">
        <v>2</v>
      </c>
      <c r="E17" s="50">
        <v>7.2</v>
      </c>
      <c r="F17" s="3">
        <f t="shared" si="0"/>
        <v>14.4</v>
      </c>
    </row>
    <row r="18" spans="1:6" x14ac:dyDescent="0.25">
      <c r="A18" s="3">
        <f t="shared" si="1"/>
        <v>12</v>
      </c>
      <c r="B18" s="65" t="s">
        <v>339</v>
      </c>
      <c r="C18" s="3" t="s">
        <v>8</v>
      </c>
      <c r="D18" s="3">
        <v>1</v>
      </c>
      <c r="E18" s="50">
        <v>5.9</v>
      </c>
      <c r="F18" s="3">
        <f t="shared" si="0"/>
        <v>5.9</v>
      </c>
    </row>
    <row r="19" spans="1:6" x14ac:dyDescent="0.25">
      <c r="A19" s="3">
        <f t="shared" si="1"/>
        <v>13</v>
      </c>
      <c r="B19" s="65" t="s">
        <v>340</v>
      </c>
      <c r="C19" s="3" t="s">
        <v>8</v>
      </c>
      <c r="D19" s="3">
        <v>1</v>
      </c>
      <c r="E19" s="50">
        <v>1.35</v>
      </c>
      <c r="F19" s="3">
        <f t="shared" si="0"/>
        <v>1.35</v>
      </c>
    </row>
    <row r="20" spans="1:6" ht="14.25" customHeight="1" x14ac:dyDescent="0.25">
      <c r="A20" s="3">
        <f t="shared" si="1"/>
        <v>14</v>
      </c>
      <c r="B20" s="66" t="s">
        <v>341</v>
      </c>
      <c r="C20" s="3" t="s">
        <v>8</v>
      </c>
      <c r="D20" s="3">
        <v>1</v>
      </c>
      <c r="E20" s="50">
        <v>9.3000000000000007</v>
      </c>
      <c r="F20" s="3">
        <f t="shared" si="0"/>
        <v>9.3000000000000007</v>
      </c>
    </row>
    <row r="21" spans="1:6" ht="14.25" customHeight="1" x14ac:dyDescent="0.25">
      <c r="A21" s="3">
        <f t="shared" si="1"/>
        <v>15</v>
      </c>
      <c r="B21" s="66" t="s">
        <v>342</v>
      </c>
      <c r="C21" s="3" t="s">
        <v>90</v>
      </c>
      <c r="D21" s="3">
        <v>3</v>
      </c>
      <c r="E21" s="50">
        <v>14.9</v>
      </c>
      <c r="F21" s="3">
        <f t="shared" si="0"/>
        <v>44.7</v>
      </c>
    </row>
    <row r="22" spans="1:6" ht="16.5" customHeight="1" x14ac:dyDescent="0.25">
      <c r="A22" s="3">
        <f t="shared" si="1"/>
        <v>16</v>
      </c>
      <c r="B22" s="59"/>
      <c r="C22" s="3"/>
      <c r="D22" s="3"/>
      <c r="E22" s="7" t="s">
        <v>10</v>
      </c>
      <c r="F22" s="7">
        <f>SUM(F7:F21)</f>
        <v>210.77000000000004</v>
      </c>
    </row>
    <row r="23" spans="1:6" ht="15" customHeight="1" x14ac:dyDescent="0.25">
      <c r="A23" s="3">
        <f t="shared" si="1"/>
        <v>17</v>
      </c>
      <c r="B23" s="117" t="s">
        <v>347</v>
      </c>
      <c r="C23" s="118"/>
      <c r="D23" s="118"/>
      <c r="E23" s="119"/>
      <c r="F23" s="3">
        <f t="shared" si="0"/>
        <v>0</v>
      </c>
    </row>
    <row r="24" spans="1:6" ht="15" customHeight="1" x14ac:dyDescent="0.25">
      <c r="A24" s="3">
        <f t="shared" si="1"/>
        <v>18</v>
      </c>
      <c r="B24" s="13" t="s">
        <v>15</v>
      </c>
      <c r="C24" s="9" t="s">
        <v>8</v>
      </c>
      <c r="D24" s="9">
        <v>13.5</v>
      </c>
      <c r="E24" s="54">
        <v>12</v>
      </c>
      <c r="F24" s="3">
        <f t="shared" si="0"/>
        <v>162</v>
      </c>
    </row>
    <row r="25" spans="1:6" ht="15" customHeight="1" x14ac:dyDescent="0.25">
      <c r="A25" s="3">
        <f t="shared" si="1"/>
        <v>19</v>
      </c>
      <c r="B25" s="13" t="s">
        <v>344</v>
      </c>
      <c r="C25" s="9" t="s">
        <v>9</v>
      </c>
      <c r="D25" s="9">
        <v>4.4000000000000004</v>
      </c>
      <c r="E25" s="54">
        <v>12</v>
      </c>
      <c r="F25" s="3">
        <f t="shared" si="0"/>
        <v>52.800000000000004</v>
      </c>
    </row>
    <row r="26" spans="1:6" x14ac:dyDescent="0.25">
      <c r="A26" s="3">
        <f t="shared" si="1"/>
        <v>20</v>
      </c>
      <c r="B26" s="13" t="s">
        <v>345</v>
      </c>
      <c r="C26" s="9" t="s">
        <v>8</v>
      </c>
      <c r="D26" s="9">
        <v>8</v>
      </c>
      <c r="E26" s="54">
        <v>4</v>
      </c>
      <c r="F26" s="3">
        <f t="shared" si="0"/>
        <v>32</v>
      </c>
    </row>
    <row r="27" spans="1:6" x14ac:dyDescent="0.25">
      <c r="A27" s="3">
        <f t="shared" si="1"/>
        <v>21</v>
      </c>
      <c r="B27" s="13" t="s">
        <v>313</v>
      </c>
      <c r="C27" s="9" t="s">
        <v>9</v>
      </c>
      <c r="D27" s="9">
        <v>19.5</v>
      </c>
      <c r="E27" s="54">
        <v>0.5</v>
      </c>
      <c r="F27" s="3">
        <f t="shared" si="0"/>
        <v>9.75</v>
      </c>
    </row>
    <row r="28" spans="1:6" x14ac:dyDescent="0.25">
      <c r="A28" s="3">
        <f t="shared" si="1"/>
        <v>22</v>
      </c>
      <c r="B28" s="13" t="s">
        <v>346</v>
      </c>
      <c r="C28" s="9" t="s">
        <v>8</v>
      </c>
      <c r="D28" s="9">
        <v>1</v>
      </c>
      <c r="E28" s="54">
        <v>45</v>
      </c>
      <c r="F28" s="3">
        <f t="shared" si="0"/>
        <v>45</v>
      </c>
    </row>
    <row r="29" spans="1:6" x14ac:dyDescent="0.25">
      <c r="A29" s="3">
        <f t="shared" si="1"/>
        <v>23</v>
      </c>
      <c r="B29" s="13" t="s">
        <v>348</v>
      </c>
      <c r="C29" s="9" t="s">
        <v>8</v>
      </c>
      <c r="D29" s="9">
        <v>24</v>
      </c>
      <c r="E29" s="67">
        <v>1</v>
      </c>
      <c r="F29" s="3">
        <f t="shared" si="0"/>
        <v>24</v>
      </c>
    </row>
    <row r="30" spans="1:6" x14ac:dyDescent="0.25">
      <c r="A30" s="3">
        <f t="shared" si="1"/>
        <v>24</v>
      </c>
      <c r="B30" s="8" t="s">
        <v>349</v>
      </c>
      <c r="C30" s="9" t="s">
        <v>11</v>
      </c>
      <c r="D30" s="9">
        <v>4</v>
      </c>
      <c r="E30" s="54">
        <v>4</v>
      </c>
      <c r="F30" s="3">
        <f t="shared" si="0"/>
        <v>16</v>
      </c>
    </row>
    <row r="31" spans="1:6" x14ac:dyDescent="0.25">
      <c r="A31" s="3">
        <f t="shared" si="1"/>
        <v>25</v>
      </c>
      <c r="B31" s="8" t="s">
        <v>350</v>
      </c>
      <c r="C31" s="9" t="s">
        <v>8</v>
      </c>
      <c r="D31" s="9">
        <v>4</v>
      </c>
      <c r="E31" s="54">
        <v>2</v>
      </c>
      <c r="F31" s="3">
        <f t="shared" si="0"/>
        <v>8</v>
      </c>
    </row>
    <row r="32" spans="1:6" x14ac:dyDescent="0.25">
      <c r="A32" s="3">
        <f t="shared" si="1"/>
        <v>26</v>
      </c>
      <c r="B32" s="8"/>
      <c r="C32" s="9"/>
      <c r="D32" s="9"/>
      <c r="E32" s="55" t="s">
        <v>10</v>
      </c>
      <c r="F32" s="7">
        <f>SUM(F23:F31)</f>
        <v>349.55</v>
      </c>
    </row>
    <row r="33" spans="1:6" x14ac:dyDescent="0.25">
      <c r="A33" s="3">
        <f t="shared" si="1"/>
        <v>27</v>
      </c>
      <c r="B33" s="96" t="s">
        <v>351</v>
      </c>
      <c r="C33" s="97"/>
      <c r="D33" s="97"/>
      <c r="E33" s="98"/>
      <c r="F33" s="3">
        <f t="shared" si="0"/>
        <v>0</v>
      </c>
    </row>
    <row r="34" spans="1:6" x14ac:dyDescent="0.25">
      <c r="A34" s="3">
        <f t="shared" si="1"/>
        <v>28</v>
      </c>
      <c r="B34" s="96" t="s">
        <v>343</v>
      </c>
      <c r="C34" s="97"/>
      <c r="D34" s="97"/>
      <c r="E34" s="98"/>
      <c r="F34" s="3">
        <f t="shared" si="0"/>
        <v>0</v>
      </c>
    </row>
    <row r="35" spans="1:6" x14ac:dyDescent="0.25">
      <c r="A35" s="3">
        <f t="shared" si="1"/>
        <v>29</v>
      </c>
      <c r="B35" s="8" t="s">
        <v>352</v>
      </c>
      <c r="C35" s="9" t="s">
        <v>9</v>
      </c>
      <c r="D35" s="9">
        <v>7.4</v>
      </c>
      <c r="E35" s="61">
        <v>3</v>
      </c>
      <c r="F35" s="3">
        <f t="shared" si="0"/>
        <v>22.200000000000003</v>
      </c>
    </row>
    <row r="36" spans="1:6" x14ac:dyDescent="0.25">
      <c r="A36" s="3">
        <f t="shared" si="1"/>
        <v>30</v>
      </c>
      <c r="B36" s="8" t="s">
        <v>353</v>
      </c>
      <c r="C36" s="9" t="s">
        <v>11</v>
      </c>
      <c r="D36" s="9">
        <v>4.0999999999999996</v>
      </c>
      <c r="E36" s="54">
        <v>3</v>
      </c>
      <c r="F36" s="3">
        <f t="shared" si="0"/>
        <v>12.299999999999999</v>
      </c>
    </row>
    <row r="37" spans="1:6" x14ac:dyDescent="0.25">
      <c r="A37" s="3">
        <f t="shared" si="1"/>
        <v>31</v>
      </c>
      <c r="B37" s="8" t="s">
        <v>354</v>
      </c>
      <c r="C37" s="9" t="s">
        <v>9</v>
      </c>
      <c r="D37" s="9">
        <v>7.5</v>
      </c>
      <c r="E37" s="54">
        <v>13</v>
      </c>
      <c r="F37" s="3">
        <f t="shared" si="0"/>
        <v>97.5</v>
      </c>
    </row>
    <row r="38" spans="1:6" x14ac:dyDescent="0.25">
      <c r="A38" s="3">
        <f t="shared" si="1"/>
        <v>32</v>
      </c>
      <c r="B38" s="8" t="s">
        <v>355</v>
      </c>
      <c r="C38" s="9" t="s">
        <v>11</v>
      </c>
      <c r="D38" s="9">
        <v>1.6</v>
      </c>
      <c r="E38" s="54">
        <v>13</v>
      </c>
      <c r="F38" s="3">
        <f t="shared" si="0"/>
        <v>20.8</v>
      </c>
    </row>
    <row r="39" spans="1:6" x14ac:dyDescent="0.25">
      <c r="A39" s="3">
        <f t="shared" si="1"/>
        <v>33</v>
      </c>
      <c r="B39" s="8" t="s">
        <v>356</v>
      </c>
      <c r="C39" s="9" t="s">
        <v>9</v>
      </c>
      <c r="D39" s="9">
        <v>4.5</v>
      </c>
      <c r="E39" s="54">
        <v>3</v>
      </c>
      <c r="F39" s="3">
        <f t="shared" si="0"/>
        <v>13.5</v>
      </c>
    </row>
    <row r="40" spans="1:6" x14ac:dyDescent="0.25">
      <c r="A40" s="3">
        <f t="shared" si="1"/>
        <v>34</v>
      </c>
      <c r="B40" s="8" t="s">
        <v>357</v>
      </c>
      <c r="C40" s="9" t="s">
        <v>9</v>
      </c>
      <c r="D40" s="9">
        <v>3.1</v>
      </c>
      <c r="E40" s="54">
        <v>5</v>
      </c>
      <c r="F40" s="3">
        <f t="shared" si="0"/>
        <v>15.5</v>
      </c>
    </row>
    <row r="41" spans="1:6" x14ac:dyDescent="0.25">
      <c r="A41" s="3">
        <f t="shared" si="1"/>
        <v>35</v>
      </c>
      <c r="B41" s="8" t="s">
        <v>358</v>
      </c>
      <c r="C41" s="9" t="s">
        <v>8</v>
      </c>
      <c r="D41" s="9">
        <v>1</v>
      </c>
      <c r="E41" s="54">
        <v>25</v>
      </c>
      <c r="F41" s="3">
        <f t="shared" si="0"/>
        <v>25</v>
      </c>
    </row>
    <row r="42" spans="1:6" x14ac:dyDescent="0.25">
      <c r="A42" s="3">
        <f t="shared" si="1"/>
        <v>36</v>
      </c>
      <c r="B42" s="8" t="s">
        <v>313</v>
      </c>
      <c r="C42" s="9" t="s">
        <v>9</v>
      </c>
      <c r="D42" s="9">
        <v>20.5</v>
      </c>
      <c r="E42" s="54">
        <v>0.5</v>
      </c>
      <c r="F42" s="3">
        <f t="shared" si="0"/>
        <v>10.25</v>
      </c>
    </row>
    <row r="43" spans="1:6" x14ac:dyDescent="0.25">
      <c r="A43" s="3">
        <f t="shared" si="1"/>
        <v>37</v>
      </c>
      <c r="B43" s="96" t="s">
        <v>359</v>
      </c>
      <c r="C43" s="97"/>
      <c r="D43" s="97"/>
      <c r="E43" s="98"/>
      <c r="F43" s="3">
        <f t="shared" si="0"/>
        <v>0</v>
      </c>
    </row>
    <row r="44" spans="1:6" x14ac:dyDescent="0.25">
      <c r="A44" s="3">
        <f t="shared" si="1"/>
        <v>38</v>
      </c>
      <c r="B44" s="8" t="s">
        <v>360</v>
      </c>
      <c r="C44" s="9" t="s">
        <v>9</v>
      </c>
      <c r="D44" s="9">
        <v>6.7</v>
      </c>
      <c r="E44" s="61">
        <v>3</v>
      </c>
      <c r="F44" s="3">
        <f t="shared" si="0"/>
        <v>20.100000000000001</v>
      </c>
    </row>
    <row r="45" spans="1:6" x14ac:dyDescent="0.25">
      <c r="A45" s="3">
        <f t="shared" si="1"/>
        <v>39</v>
      </c>
      <c r="B45" s="8" t="s">
        <v>354</v>
      </c>
      <c r="C45" s="9" t="s">
        <v>9</v>
      </c>
      <c r="D45" s="9">
        <v>17.399999999999999</v>
      </c>
      <c r="E45" s="54">
        <v>13</v>
      </c>
      <c r="F45" s="3">
        <f t="shared" si="0"/>
        <v>226.2</v>
      </c>
    </row>
    <row r="46" spans="1:6" x14ac:dyDescent="0.25">
      <c r="A46" s="3">
        <f t="shared" si="1"/>
        <v>40</v>
      </c>
      <c r="B46" s="8" t="s">
        <v>355</v>
      </c>
      <c r="C46" s="9" t="s">
        <v>11</v>
      </c>
      <c r="D46" s="9">
        <v>21</v>
      </c>
      <c r="E46" s="54">
        <v>13</v>
      </c>
      <c r="F46" s="3">
        <f t="shared" si="0"/>
        <v>273</v>
      </c>
    </row>
    <row r="47" spans="1:6" x14ac:dyDescent="0.25">
      <c r="A47" s="3">
        <f t="shared" si="1"/>
        <v>41</v>
      </c>
      <c r="B47" s="8" t="s">
        <v>356</v>
      </c>
      <c r="C47" s="9" t="s">
        <v>9</v>
      </c>
      <c r="D47" s="9">
        <v>7.8</v>
      </c>
      <c r="E47" s="54">
        <v>3</v>
      </c>
      <c r="F47" s="3">
        <f t="shared" si="0"/>
        <v>23.4</v>
      </c>
    </row>
    <row r="48" spans="1:6" ht="13.5" customHeight="1" x14ac:dyDescent="0.25">
      <c r="A48" s="3">
        <f t="shared" si="1"/>
        <v>42</v>
      </c>
      <c r="B48" s="8" t="s">
        <v>313</v>
      </c>
      <c r="C48" s="9" t="s">
        <v>9</v>
      </c>
      <c r="D48" s="9">
        <v>21</v>
      </c>
      <c r="E48" s="54">
        <v>0.5</v>
      </c>
      <c r="F48" s="3">
        <f t="shared" si="0"/>
        <v>10.5</v>
      </c>
    </row>
    <row r="49" spans="1:6" ht="15" customHeight="1" x14ac:dyDescent="0.25">
      <c r="A49" s="3">
        <f t="shared" si="1"/>
        <v>43</v>
      </c>
      <c r="B49" s="96" t="s">
        <v>361</v>
      </c>
      <c r="C49" s="97"/>
      <c r="D49" s="97"/>
      <c r="E49" s="98"/>
      <c r="F49" s="3">
        <f t="shared" si="0"/>
        <v>0</v>
      </c>
    </row>
    <row r="50" spans="1:6" ht="13.5" customHeight="1" x14ac:dyDescent="0.25">
      <c r="A50" s="3">
        <f t="shared" si="1"/>
        <v>44</v>
      </c>
      <c r="B50" s="8" t="s">
        <v>362</v>
      </c>
      <c r="C50" s="9" t="s">
        <v>9</v>
      </c>
      <c r="D50" s="9">
        <v>8.6</v>
      </c>
      <c r="E50" s="61">
        <v>3</v>
      </c>
      <c r="F50" s="3">
        <f t="shared" si="0"/>
        <v>25.799999999999997</v>
      </c>
    </row>
    <row r="51" spans="1:6" ht="13.5" customHeight="1" x14ac:dyDescent="0.25">
      <c r="A51" s="3">
        <f t="shared" si="1"/>
        <v>45</v>
      </c>
      <c r="B51" s="8" t="s">
        <v>353</v>
      </c>
      <c r="C51" s="9" t="s">
        <v>11</v>
      </c>
      <c r="D51" s="9">
        <v>4.0999999999999996</v>
      </c>
      <c r="E51" s="54">
        <v>3</v>
      </c>
      <c r="F51" s="3">
        <f t="shared" si="0"/>
        <v>12.299999999999999</v>
      </c>
    </row>
    <row r="52" spans="1:6" ht="13.5" customHeight="1" x14ac:dyDescent="0.25">
      <c r="A52" s="3">
        <f t="shared" si="1"/>
        <v>46</v>
      </c>
      <c r="B52" s="8" t="s">
        <v>363</v>
      </c>
      <c r="C52" s="9" t="s">
        <v>9</v>
      </c>
      <c r="D52" s="9">
        <v>25.4</v>
      </c>
      <c r="E52" s="54">
        <v>3</v>
      </c>
      <c r="F52" s="3">
        <f t="shared" si="0"/>
        <v>76.199999999999989</v>
      </c>
    </row>
    <row r="53" spans="1:6" ht="13.5" customHeight="1" x14ac:dyDescent="0.25">
      <c r="A53" s="3">
        <f t="shared" si="1"/>
        <v>47</v>
      </c>
      <c r="B53" s="8" t="s">
        <v>358</v>
      </c>
      <c r="C53" s="9" t="s">
        <v>8</v>
      </c>
      <c r="D53" s="9">
        <v>1</v>
      </c>
      <c r="E53" s="54">
        <v>25</v>
      </c>
      <c r="F53" s="3">
        <f t="shared" si="0"/>
        <v>25</v>
      </c>
    </row>
    <row r="54" spans="1:6" ht="13.5" customHeight="1" x14ac:dyDescent="0.25">
      <c r="A54" s="3">
        <f t="shared" si="1"/>
        <v>48</v>
      </c>
      <c r="B54" s="8" t="s">
        <v>313</v>
      </c>
      <c r="C54" s="9" t="s">
        <v>9</v>
      </c>
      <c r="D54" s="9">
        <v>34</v>
      </c>
      <c r="E54" s="54">
        <v>0.5</v>
      </c>
      <c r="F54" s="3">
        <f t="shared" si="0"/>
        <v>17</v>
      </c>
    </row>
    <row r="55" spans="1:6" ht="13.5" customHeight="1" x14ac:dyDescent="0.25">
      <c r="A55" s="3">
        <f t="shared" si="1"/>
        <v>49</v>
      </c>
      <c r="B55" s="96" t="s">
        <v>365</v>
      </c>
      <c r="C55" s="97"/>
      <c r="D55" s="97"/>
      <c r="E55" s="98"/>
      <c r="F55" s="3">
        <f t="shared" si="0"/>
        <v>0</v>
      </c>
    </row>
    <row r="56" spans="1:6" ht="13.5" customHeight="1" x14ac:dyDescent="0.25">
      <c r="A56" s="3">
        <f t="shared" si="1"/>
        <v>50</v>
      </c>
      <c r="B56" s="8" t="s">
        <v>362</v>
      </c>
      <c r="C56" s="9" t="s">
        <v>9</v>
      </c>
      <c r="D56" s="9">
        <v>16.399999999999999</v>
      </c>
      <c r="E56" s="54">
        <v>3</v>
      </c>
      <c r="F56" s="3">
        <f t="shared" si="0"/>
        <v>49.199999999999996</v>
      </c>
    </row>
    <row r="57" spans="1:6" ht="13.5" customHeight="1" x14ac:dyDescent="0.25">
      <c r="A57" s="3">
        <f t="shared" si="1"/>
        <v>51</v>
      </c>
      <c r="B57" s="8" t="s">
        <v>352</v>
      </c>
      <c r="C57" s="9" t="s">
        <v>11</v>
      </c>
      <c r="D57" s="9">
        <v>12.1</v>
      </c>
      <c r="E57" s="54">
        <v>3</v>
      </c>
      <c r="F57" s="3">
        <f t="shared" si="0"/>
        <v>36.299999999999997</v>
      </c>
    </row>
    <row r="58" spans="1:6" ht="13.5" customHeight="1" x14ac:dyDescent="0.25">
      <c r="A58" s="3">
        <f t="shared" si="1"/>
        <v>52</v>
      </c>
      <c r="B58" s="8" t="s">
        <v>353</v>
      </c>
      <c r="C58" s="9" t="s">
        <v>11</v>
      </c>
      <c r="D58" s="9">
        <v>6.3</v>
      </c>
      <c r="E58" s="54">
        <v>3</v>
      </c>
      <c r="F58" s="3">
        <f t="shared" si="0"/>
        <v>18.899999999999999</v>
      </c>
    </row>
    <row r="59" spans="1:6" ht="13.5" customHeight="1" x14ac:dyDescent="0.25">
      <c r="A59" s="3">
        <f t="shared" si="1"/>
        <v>53</v>
      </c>
      <c r="B59" s="8" t="s">
        <v>363</v>
      </c>
      <c r="C59" s="9" t="s">
        <v>9</v>
      </c>
      <c r="D59" s="9">
        <v>40.5</v>
      </c>
      <c r="E59" s="54">
        <v>3</v>
      </c>
      <c r="F59" s="3">
        <f t="shared" si="0"/>
        <v>121.5</v>
      </c>
    </row>
    <row r="60" spans="1:6" ht="13.5" customHeight="1" x14ac:dyDescent="0.25">
      <c r="A60" s="3"/>
      <c r="B60" s="8" t="s">
        <v>364</v>
      </c>
      <c r="C60" s="9" t="s">
        <v>11</v>
      </c>
      <c r="D60" s="9">
        <v>11.3</v>
      </c>
      <c r="E60" s="54">
        <v>3</v>
      </c>
      <c r="F60" s="3">
        <f t="shared" si="0"/>
        <v>33.900000000000006</v>
      </c>
    </row>
    <row r="61" spans="1:6" ht="13.5" customHeight="1" x14ac:dyDescent="0.25">
      <c r="A61" s="3">
        <f>SUM(A59,1)</f>
        <v>54</v>
      </c>
      <c r="B61" s="8" t="s">
        <v>367</v>
      </c>
      <c r="C61" s="9" t="s">
        <v>8</v>
      </c>
      <c r="D61" s="9">
        <v>1</v>
      </c>
      <c r="E61" s="54">
        <v>45</v>
      </c>
      <c r="F61" s="3">
        <f t="shared" si="0"/>
        <v>45</v>
      </c>
    </row>
    <row r="62" spans="1:6" ht="13.5" customHeight="1" x14ac:dyDescent="0.25">
      <c r="A62" s="3">
        <f t="shared" si="1"/>
        <v>55</v>
      </c>
      <c r="B62" s="8" t="s">
        <v>313</v>
      </c>
      <c r="C62" s="9" t="s">
        <v>9</v>
      </c>
      <c r="D62" s="9">
        <v>56.9</v>
      </c>
      <c r="E62" s="54">
        <v>0.5</v>
      </c>
      <c r="F62" s="3">
        <f t="shared" si="0"/>
        <v>28.45</v>
      </c>
    </row>
    <row r="63" spans="1:6" ht="16.5" customHeight="1" x14ac:dyDescent="0.25">
      <c r="A63" s="3">
        <f t="shared" si="1"/>
        <v>56</v>
      </c>
      <c r="B63" s="13" t="s">
        <v>366</v>
      </c>
      <c r="C63" s="9" t="s">
        <v>11</v>
      </c>
      <c r="D63" s="9">
        <v>11.4</v>
      </c>
      <c r="E63" s="54">
        <v>3</v>
      </c>
      <c r="F63" s="3">
        <f t="shared" si="0"/>
        <v>34.200000000000003</v>
      </c>
    </row>
    <row r="64" spans="1:6" ht="14.25" customHeight="1" x14ac:dyDescent="0.25">
      <c r="A64" s="3">
        <f t="shared" si="1"/>
        <v>57</v>
      </c>
      <c r="B64" s="117" t="s">
        <v>310</v>
      </c>
      <c r="C64" s="118"/>
      <c r="D64" s="118"/>
      <c r="E64" s="119"/>
      <c r="F64" s="3">
        <f t="shared" si="0"/>
        <v>0</v>
      </c>
    </row>
    <row r="65" spans="1:6" ht="14.25" customHeight="1" x14ac:dyDescent="0.25">
      <c r="A65" s="3">
        <f t="shared" si="1"/>
        <v>58</v>
      </c>
      <c r="B65" s="13" t="s">
        <v>360</v>
      </c>
      <c r="C65" s="9" t="s">
        <v>9</v>
      </c>
      <c r="D65" s="9">
        <v>3.7</v>
      </c>
      <c r="E65" s="54">
        <v>3</v>
      </c>
      <c r="F65" s="3">
        <f t="shared" si="0"/>
        <v>11.100000000000001</v>
      </c>
    </row>
    <row r="66" spans="1:6" ht="14.25" customHeight="1" x14ac:dyDescent="0.25">
      <c r="A66" s="3">
        <f t="shared" si="1"/>
        <v>59</v>
      </c>
      <c r="B66" s="13" t="s">
        <v>368</v>
      </c>
      <c r="C66" s="9" t="s">
        <v>9</v>
      </c>
      <c r="D66" s="9">
        <v>11.8</v>
      </c>
      <c r="E66" s="54">
        <v>8</v>
      </c>
      <c r="F66" s="3">
        <f t="shared" si="0"/>
        <v>94.4</v>
      </c>
    </row>
    <row r="67" spans="1:6" ht="14.25" customHeight="1" x14ac:dyDescent="0.25">
      <c r="A67" s="3">
        <f t="shared" si="1"/>
        <v>60</v>
      </c>
      <c r="B67" s="13" t="s">
        <v>369</v>
      </c>
      <c r="C67" s="9" t="s">
        <v>11</v>
      </c>
      <c r="D67" s="9">
        <v>9.4</v>
      </c>
      <c r="E67" s="54">
        <v>8</v>
      </c>
      <c r="F67" s="3">
        <f t="shared" si="0"/>
        <v>75.2</v>
      </c>
    </row>
    <row r="68" spans="1:6" ht="13.5" customHeight="1" x14ac:dyDescent="0.25">
      <c r="A68" s="3">
        <f t="shared" si="1"/>
        <v>61</v>
      </c>
      <c r="B68" s="13" t="s">
        <v>313</v>
      </c>
      <c r="C68" s="9" t="s">
        <v>9</v>
      </c>
      <c r="D68" s="9">
        <v>15.5</v>
      </c>
      <c r="E68" s="54">
        <v>0.5</v>
      </c>
      <c r="F68" s="3">
        <f t="shared" si="0"/>
        <v>7.75</v>
      </c>
    </row>
    <row r="69" spans="1:6" ht="14.25" customHeight="1" x14ac:dyDescent="0.25">
      <c r="A69" s="3">
        <f t="shared" si="1"/>
        <v>62</v>
      </c>
      <c r="B69" s="13" t="s">
        <v>370</v>
      </c>
      <c r="C69" s="9" t="s">
        <v>11</v>
      </c>
      <c r="D69" s="9">
        <v>3.6</v>
      </c>
      <c r="E69" s="54">
        <v>2</v>
      </c>
      <c r="F69" s="3">
        <f t="shared" si="0"/>
        <v>7.2</v>
      </c>
    </row>
    <row r="70" spans="1:6" x14ac:dyDescent="0.25">
      <c r="A70" s="3">
        <f t="shared" si="1"/>
        <v>63</v>
      </c>
      <c r="B70" s="13"/>
      <c r="C70" s="9"/>
      <c r="D70" s="9"/>
      <c r="E70" s="55" t="s">
        <v>10</v>
      </c>
      <c r="F70" s="7">
        <f>SUM(F33:F69)</f>
        <v>1489.6500000000003</v>
      </c>
    </row>
    <row r="71" spans="1:6" x14ac:dyDescent="0.25">
      <c r="A71" s="99"/>
      <c r="B71" s="101" t="s">
        <v>218</v>
      </c>
      <c r="C71" s="102"/>
      <c r="D71" s="103"/>
      <c r="E71" s="101">
        <f>F70+F32+F22</f>
        <v>2049.9700000000003</v>
      </c>
      <c r="F71" s="103"/>
    </row>
    <row r="72" spans="1:6" x14ac:dyDescent="0.25">
      <c r="A72" s="100"/>
      <c r="B72" s="104"/>
      <c r="C72" s="105"/>
      <c r="D72" s="106"/>
      <c r="E72" s="104"/>
      <c r="F72" s="106"/>
    </row>
    <row r="73" spans="1:6" x14ac:dyDescent="0.25">
      <c r="A73" s="26"/>
      <c r="B73" s="108" t="s">
        <v>86</v>
      </c>
      <c r="C73" s="109"/>
      <c r="D73" s="110"/>
      <c r="E73" s="108">
        <v>295.64</v>
      </c>
      <c r="F73" s="110"/>
    </row>
    <row r="74" spans="1:6" x14ac:dyDescent="0.25">
      <c r="A74" s="26"/>
      <c r="B74" s="111"/>
      <c r="C74" s="112"/>
      <c r="D74" s="113"/>
      <c r="E74" s="111"/>
      <c r="F74" s="113"/>
    </row>
    <row r="75" spans="1:6" x14ac:dyDescent="0.25">
      <c r="A75" s="26"/>
      <c r="B75" s="108" t="s">
        <v>87</v>
      </c>
      <c r="C75" s="109"/>
      <c r="D75" s="110"/>
      <c r="E75" s="108">
        <f>E71-E73</f>
        <v>1754.3300000000004</v>
      </c>
      <c r="F75" s="110"/>
    </row>
    <row r="76" spans="1:6" x14ac:dyDescent="0.25">
      <c r="A76" s="26"/>
      <c r="B76" s="111"/>
      <c r="C76" s="112"/>
      <c r="D76" s="113"/>
      <c r="E76" s="111"/>
      <c r="F76" s="113"/>
    </row>
    <row r="77" spans="1:6" x14ac:dyDescent="0.25">
      <c r="A77" s="28"/>
      <c r="B77" s="108" t="s">
        <v>88</v>
      </c>
      <c r="C77" s="109"/>
      <c r="D77" s="110"/>
      <c r="E77" s="108">
        <v>1800</v>
      </c>
      <c r="F77" s="110"/>
    </row>
    <row r="78" spans="1:6" x14ac:dyDescent="0.25">
      <c r="A78" s="28"/>
      <c r="B78" s="111"/>
      <c r="C78" s="112"/>
      <c r="D78" s="113"/>
      <c r="E78" s="111"/>
      <c r="F78" s="113"/>
    </row>
  </sheetData>
  <mergeCells count="19">
    <mergeCell ref="A71:A72"/>
    <mergeCell ref="B71:D72"/>
    <mergeCell ref="E71:F72"/>
    <mergeCell ref="B55:E55"/>
    <mergeCell ref="B73:D74"/>
    <mergeCell ref="E73:F74"/>
    <mergeCell ref="B64:E64"/>
    <mergeCell ref="B3:D3"/>
    <mergeCell ref="B4:D4"/>
    <mergeCell ref="B6:E6"/>
    <mergeCell ref="B77:D78"/>
    <mergeCell ref="E77:F78"/>
    <mergeCell ref="B75:D76"/>
    <mergeCell ref="E75:F76"/>
    <mergeCell ref="B23:E23"/>
    <mergeCell ref="B33:E33"/>
    <mergeCell ref="B34:E34"/>
    <mergeCell ref="B43:E43"/>
    <mergeCell ref="B49:E4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2"/>
  <sheetViews>
    <sheetView topLeftCell="A85" workbookViewId="0">
      <selection activeCell="E103" sqref="E103"/>
    </sheetView>
  </sheetViews>
  <sheetFormatPr defaultRowHeight="15" x14ac:dyDescent="0.25"/>
  <cols>
    <col min="1" max="1" width="3.42578125" customWidth="1"/>
    <col min="2" max="2" width="47.5703125" customWidth="1"/>
  </cols>
  <sheetData>
    <row r="3" spans="1:6" ht="36" x14ac:dyDescent="0.55000000000000004">
      <c r="A3" s="20"/>
      <c r="B3" s="107" t="s">
        <v>83</v>
      </c>
      <c r="C3" s="107"/>
      <c r="D3" s="107"/>
      <c r="E3" s="21"/>
      <c r="F3" s="22">
        <v>6</v>
      </c>
    </row>
    <row r="4" spans="1:6" x14ac:dyDescent="0.25">
      <c r="B4" s="92" t="s">
        <v>55</v>
      </c>
      <c r="C4" s="92"/>
      <c r="D4" s="92"/>
    </row>
    <row r="5" spans="1:6" x14ac:dyDescent="0.25">
      <c r="A5" s="1" t="s">
        <v>1</v>
      </c>
      <c r="B5" s="2" t="s">
        <v>84</v>
      </c>
      <c r="C5" s="1" t="s">
        <v>3</v>
      </c>
      <c r="D5" s="1" t="s">
        <v>4</v>
      </c>
      <c r="E5" s="2" t="s">
        <v>5</v>
      </c>
      <c r="F5" s="2" t="s">
        <v>6</v>
      </c>
    </row>
    <row r="6" spans="1:6" x14ac:dyDescent="0.25">
      <c r="A6" s="3"/>
      <c r="B6" s="93" t="s">
        <v>85</v>
      </c>
      <c r="C6" s="94"/>
      <c r="D6" s="94"/>
      <c r="E6" s="95"/>
      <c r="F6" s="3"/>
    </row>
    <row r="7" spans="1:6" x14ac:dyDescent="0.25">
      <c r="A7" s="3">
        <v>1</v>
      </c>
      <c r="B7" s="4" t="s">
        <v>371</v>
      </c>
      <c r="C7" s="3" t="s">
        <v>8</v>
      </c>
      <c r="D7" s="3">
        <v>1</v>
      </c>
      <c r="E7" s="3">
        <v>1</v>
      </c>
      <c r="F7" s="3">
        <f t="shared" ref="F7:F88" si="0">D7*E7</f>
        <v>1</v>
      </c>
    </row>
    <row r="8" spans="1:6" x14ac:dyDescent="0.25">
      <c r="A8" s="3">
        <f>SUM(A7,1)</f>
        <v>2</v>
      </c>
      <c r="B8" s="4" t="s">
        <v>372</v>
      </c>
      <c r="C8" s="3"/>
      <c r="D8" s="3"/>
      <c r="E8" s="3"/>
      <c r="F8" s="3">
        <v>4.8</v>
      </c>
    </row>
    <row r="9" spans="1:6" x14ac:dyDescent="0.25">
      <c r="A9" s="3">
        <f t="shared" ref="A9:A91" si="1">SUM(A8,1)</f>
        <v>3</v>
      </c>
      <c r="B9" s="69" t="s">
        <v>373</v>
      </c>
      <c r="C9" s="3" t="s">
        <v>8</v>
      </c>
      <c r="D9" s="3">
        <v>1</v>
      </c>
      <c r="E9" s="50">
        <v>1.5</v>
      </c>
      <c r="F9" s="3">
        <f t="shared" si="0"/>
        <v>1.5</v>
      </c>
    </row>
    <row r="10" spans="1:6" x14ac:dyDescent="0.25">
      <c r="A10" s="3">
        <f t="shared" si="1"/>
        <v>4</v>
      </c>
      <c r="B10" s="12" t="s">
        <v>342</v>
      </c>
      <c r="C10" s="11" t="s">
        <v>8</v>
      </c>
      <c r="D10" s="11">
        <v>1</v>
      </c>
      <c r="E10" s="11">
        <v>14.4</v>
      </c>
      <c r="F10" s="3">
        <f t="shared" si="0"/>
        <v>14.4</v>
      </c>
    </row>
    <row r="11" spans="1:6" x14ac:dyDescent="0.25">
      <c r="A11" s="3">
        <f t="shared" si="1"/>
        <v>5</v>
      </c>
      <c r="B11" s="15" t="s">
        <v>374</v>
      </c>
      <c r="C11" s="70" t="s">
        <v>8</v>
      </c>
      <c r="D11" s="51">
        <v>1</v>
      </c>
      <c r="E11" s="51">
        <v>12</v>
      </c>
      <c r="F11" s="3">
        <f t="shared" si="0"/>
        <v>12</v>
      </c>
    </row>
    <row r="12" spans="1:6" x14ac:dyDescent="0.25">
      <c r="A12" s="3">
        <f t="shared" si="1"/>
        <v>6</v>
      </c>
      <c r="B12" s="15" t="s">
        <v>375</v>
      </c>
      <c r="C12" s="64"/>
      <c r="D12" s="51"/>
      <c r="E12" s="51"/>
      <c r="F12" s="3">
        <v>164</v>
      </c>
    </row>
    <row r="13" spans="1:6" x14ac:dyDescent="0.25">
      <c r="A13" s="3">
        <f t="shared" si="1"/>
        <v>7</v>
      </c>
      <c r="B13" s="15" t="s">
        <v>376</v>
      </c>
      <c r="C13" s="9"/>
      <c r="D13" s="9"/>
      <c r="E13" s="9"/>
      <c r="F13" s="3">
        <v>49</v>
      </c>
    </row>
    <row r="14" spans="1:6" x14ac:dyDescent="0.25">
      <c r="A14" s="3">
        <f t="shared" si="1"/>
        <v>8</v>
      </c>
      <c r="B14" s="71" t="s">
        <v>377</v>
      </c>
      <c r="C14" s="3" t="s">
        <v>8</v>
      </c>
      <c r="D14" s="3">
        <v>1</v>
      </c>
      <c r="E14" s="50">
        <v>12.9</v>
      </c>
      <c r="F14" s="3">
        <f t="shared" si="0"/>
        <v>12.9</v>
      </c>
    </row>
    <row r="15" spans="1:6" x14ac:dyDescent="0.25">
      <c r="A15" s="3">
        <f t="shared" si="1"/>
        <v>9</v>
      </c>
      <c r="B15" s="71" t="s">
        <v>378</v>
      </c>
      <c r="C15" s="3"/>
      <c r="D15" s="3"/>
      <c r="E15" s="50"/>
      <c r="F15" s="3">
        <v>45</v>
      </c>
    </row>
    <row r="16" spans="1:6" x14ac:dyDescent="0.25">
      <c r="A16" s="3">
        <f t="shared" si="1"/>
        <v>10</v>
      </c>
      <c r="B16" s="71" t="s">
        <v>379</v>
      </c>
      <c r="C16" s="3" t="s">
        <v>8</v>
      </c>
      <c r="D16" s="3">
        <v>1</v>
      </c>
      <c r="E16" s="50">
        <v>1.1000000000000001</v>
      </c>
      <c r="F16" s="3">
        <f t="shared" si="0"/>
        <v>1.1000000000000001</v>
      </c>
    </row>
    <row r="17" spans="1:6" x14ac:dyDescent="0.25">
      <c r="A17" s="3">
        <f t="shared" si="1"/>
        <v>11</v>
      </c>
      <c r="B17" s="71" t="s">
        <v>380</v>
      </c>
      <c r="C17" s="3" t="s">
        <v>8</v>
      </c>
      <c r="D17" s="3">
        <v>2</v>
      </c>
      <c r="E17" s="50">
        <v>0.6</v>
      </c>
      <c r="F17" s="3">
        <f t="shared" si="0"/>
        <v>1.2</v>
      </c>
    </row>
    <row r="18" spans="1:6" x14ac:dyDescent="0.25">
      <c r="A18" s="3">
        <f t="shared" si="1"/>
        <v>12</v>
      </c>
      <c r="B18" s="71" t="s">
        <v>381</v>
      </c>
      <c r="C18" s="3" t="s">
        <v>8</v>
      </c>
      <c r="D18" s="3">
        <v>3</v>
      </c>
      <c r="E18" s="50">
        <v>3.7</v>
      </c>
      <c r="F18" s="3">
        <f t="shared" si="0"/>
        <v>11.100000000000001</v>
      </c>
    </row>
    <row r="19" spans="1:6" x14ac:dyDescent="0.25">
      <c r="A19" s="3">
        <f t="shared" si="1"/>
        <v>13</v>
      </c>
      <c r="B19" s="71" t="s">
        <v>382</v>
      </c>
      <c r="C19" s="3" t="s">
        <v>90</v>
      </c>
      <c r="D19" s="3">
        <v>5</v>
      </c>
      <c r="E19" s="50">
        <v>1.9</v>
      </c>
      <c r="F19" s="3">
        <f t="shared" si="0"/>
        <v>9.5</v>
      </c>
    </row>
    <row r="20" spans="1:6" x14ac:dyDescent="0.25">
      <c r="A20" s="3">
        <f t="shared" si="1"/>
        <v>14</v>
      </c>
      <c r="B20" s="71" t="s">
        <v>383</v>
      </c>
      <c r="C20" s="3" t="s">
        <v>8</v>
      </c>
      <c r="D20" s="3">
        <v>2</v>
      </c>
      <c r="E20" s="50">
        <v>0.7</v>
      </c>
      <c r="F20" s="3">
        <f t="shared" si="0"/>
        <v>1.4</v>
      </c>
    </row>
    <row r="21" spans="1:6" x14ac:dyDescent="0.25">
      <c r="A21" s="3">
        <f t="shared" si="1"/>
        <v>15</v>
      </c>
      <c r="B21" s="71" t="s">
        <v>384</v>
      </c>
      <c r="C21" s="3" t="s">
        <v>8</v>
      </c>
      <c r="D21" s="3">
        <v>1</v>
      </c>
      <c r="E21" s="50">
        <v>0.8</v>
      </c>
      <c r="F21" s="3">
        <f t="shared" si="0"/>
        <v>0.8</v>
      </c>
    </row>
    <row r="22" spans="1:6" x14ac:dyDescent="0.25">
      <c r="A22" s="3">
        <f t="shared" si="1"/>
        <v>16</v>
      </c>
      <c r="B22" s="71" t="s">
        <v>385</v>
      </c>
      <c r="C22" s="3" t="s">
        <v>8</v>
      </c>
      <c r="D22" s="3">
        <v>2</v>
      </c>
      <c r="E22" s="50">
        <v>0.4</v>
      </c>
      <c r="F22" s="3">
        <f t="shared" si="0"/>
        <v>0.8</v>
      </c>
    </row>
    <row r="23" spans="1:6" x14ac:dyDescent="0.25">
      <c r="A23" s="3">
        <f t="shared" si="1"/>
        <v>17</v>
      </c>
      <c r="B23" s="71" t="s">
        <v>386</v>
      </c>
      <c r="C23" s="3" t="s">
        <v>8</v>
      </c>
      <c r="D23" s="3">
        <v>1</v>
      </c>
      <c r="E23" s="50">
        <v>3.9</v>
      </c>
      <c r="F23" s="3">
        <f t="shared" si="0"/>
        <v>3.9</v>
      </c>
    </row>
    <row r="24" spans="1:6" x14ac:dyDescent="0.25">
      <c r="A24" s="3">
        <f t="shared" si="1"/>
        <v>18</v>
      </c>
      <c r="B24" s="71" t="s">
        <v>387</v>
      </c>
      <c r="C24" s="3" t="s">
        <v>8</v>
      </c>
      <c r="D24" s="3">
        <v>1</v>
      </c>
      <c r="E24" s="50">
        <v>27</v>
      </c>
      <c r="F24" s="3">
        <f t="shared" si="0"/>
        <v>27</v>
      </c>
    </row>
    <row r="25" spans="1:6" x14ac:dyDescent="0.25">
      <c r="A25" s="3">
        <f t="shared" si="1"/>
        <v>19</v>
      </c>
      <c r="B25" s="71" t="s">
        <v>388</v>
      </c>
      <c r="C25" s="3" t="s">
        <v>8</v>
      </c>
      <c r="D25" s="3">
        <v>1</v>
      </c>
      <c r="E25" s="50">
        <v>8.5</v>
      </c>
      <c r="F25" s="3">
        <f t="shared" si="0"/>
        <v>8.5</v>
      </c>
    </row>
    <row r="26" spans="1:6" x14ac:dyDescent="0.25">
      <c r="A26" s="3">
        <f t="shared" si="1"/>
        <v>20</v>
      </c>
      <c r="B26" s="71" t="s">
        <v>389</v>
      </c>
      <c r="C26" s="3" t="s">
        <v>8</v>
      </c>
      <c r="D26" s="3">
        <v>1</v>
      </c>
      <c r="E26" s="50">
        <v>3.8</v>
      </c>
      <c r="F26" s="3">
        <f t="shared" si="0"/>
        <v>3.8</v>
      </c>
    </row>
    <row r="27" spans="1:6" x14ac:dyDescent="0.25">
      <c r="A27" s="3">
        <f t="shared" si="1"/>
        <v>21</v>
      </c>
      <c r="B27" s="59"/>
      <c r="C27" s="3"/>
      <c r="D27" s="3"/>
      <c r="E27" s="7" t="s">
        <v>10</v>
      </c>
      <c r="F27" s="7">
        <f>SUM(F7:F26)</f>
        <v>373.7</v>
      </c>
    </row>
    <row r="28" spans="1:6" x14ac:dyDescent="0.25">
      <c r="A28" s="3">
        <f t="shared" si="1"/>
        <v>22</v>
      </c>
      <c r="B28" s="117" t="s">
        <v>390</v>
      </c>
      <c r="C28" s="118"/>
      <c r="D28" s="118"/>
      <c r="E28" s="119"/>
      <c r="F28" s="3">
        <f t="shared" si="0"/>
        <v>0</v>
      </c>
    </row>
    <row r="29" spans="1:6" x14ac:dyDescent="0.25">
      <c r="A29" s="3">
        <f t="shared" si="1"/>
        <v>23</v>
      </c>
      <c r="B29" s="13" t="s">
        <v>391</v>
      </c>
      <c r="C29" s="9" t="s">
        <v>8</v>
      </c>
      <c r="D29" s="9">
        <v>1</v>
      </c>
      <c r="E29" s="54">
        <v>15</v>
      </c>
      <c r="F29" s="3">
        <f t="shared" si="0"/>
        <v>15</v>
      </c>
    </row>
    <row r="30" spans="1:6" x14ac:dyDescent="0.25">
      <c r="A30" s="3">
        <f t="shared" si="1"/>
        <v>24</v>
      </c>
      <c r="B30" s="13" t="s">
        <v>392</v>
      </c>
      <c r="C30" s="9" t="s">
        <v>8</v>
      </c>
      <c r="D30" s="9">
        <v>2</v>
      </c>
      <c r="E30" s="54">
        <v>10</v>
      </c>
      <c r="F30" s="3">
        <f t="shared" si="0"/>
        <v>20</v>
      </c>
    </row>
    <row r="31" spans="1:6" x14ac:dyDescent="0.25">
      <c r="A31" s="3">
        <f t="shared" si="1"/>
        <v>25</v>
      </c>
      <c r="B31" s="13" t="s">
        <v>393</v>
      </c>
      <c r="C31" s="9" t="s">
        <v>11</v>
      </c>
      <c r="D31" s="9">
        <v>1.3</v>
      </c>
      <c r="E31" s="54">
        <v>12</v>
      </c>
      <c r="F31" s="3">
        <f t="shared" si="0"/>
        <v>15.600000000000001</v>
      </c>
    </row>
    <row r="32" spans="1:6" x14ac:dyDescent="0.25">
      <c r="A32" s="3">
        <f t="shared" si="1"/>
        <v>26</v>
      </c>
      <c r="B32" s="13" t="s">
        <v>244</v>
      </c>
      <c r="C32" s="9" t="s">
        <v>9</v>
      </c>
      <c r="D32" s="9">
        <v>32</v>
      </c>
      <c r="E32" s="54">
        <v>0.5</v>
      </c>
      <c r="F32" s="3">
        <f t="shared" si="0"/>
        <v>16</v>
      </c>
    </row>
    <row r="33" spans="1:6" x14ac:dyDescent="0.25">
      <c r="A33" s="3">
        <f t="shared" si="1"/>
        <v>27</v>
      </c>
      <c r="B33" s="13" t="s">
        <v>16</v>
      </c>
      <c r="C33" s="9" t="s">
        <v>9</v>
      </c>
      <c r="D33" s="9">
        <v>32</v>
      </c>
      <c r="E33" s="54">
        <v>3</v>
      </c>
      <c r="F33" s="3">
        <f t="shared" si="0"/>
        <v>96</v>
      </c>
    </row>
    <row r="34" spans="1:6" x14ac:dyDescent="0.25">
      <c r="A34" s="3">
        <f t="shared" si="1"/>
        <v>28</v>
      </c>
      <c r="B34" s="13" t="s">
        <v>394</v>
      </c>
      <c r="C34" s="9"/>
      <c r="D34" s="9"/>
      <c r="E34" s="67"/>
      <c r="F34" s="3">
        <v>8</v>
      </c>
    </row>
    <row r="35" spans="1:6" x14ac:dyDescent="0.25">
      <c r="A35" s="3">
        <f t="shared" si="1"/>
        <v>29</v>
      </c>
      <c r="B35" s="8"/>
      <c r="C35" s="9"/>
      <c r="D35" s="9"/>
      <c r="E35" s="62"/>
      <c r="F35" s="7">
        <f>SUM(F28:F34)</f>
        <v>170.6</v>
      </c>
    </row>
    <row r="36" spans="1:6" x14ac:dyDescent="0.25">
      <c r="A36" s="3">
        <f t="shared" si="1"/>
        <v>30</v>
      </c>
      <c r="B36" s="96" t="s">
        <v>237</v>
      </c>
      <c r="C36" s="97"/>
      <c r="D36" s="97"/>
      <c r="E36" s="98"/>
      <c r="F36" s="3">
        <f t="shared" si="0"/>
        <v>0</v>
      </c>
    </row>
    <row r="37" spans="1:6" x14ac:dyDescent="0.25">
      <c r="A37" s="3">
        <f t="shared" si="1"/>
        <v>31</v>
      </c>
      <c r="B37" s="8" t="s">
        <v>80</v>
      </c>
      <c r="C37" s="9" t="s">
        <v>8</v>
      </c>
      <c r="D37" s="9">
        <v>49</v>
      </c>
      <c r="E37" s="61">
        <v>3</v>
      </c>
      <c r="F37" s="3">
        <f t="shared" si="0"/>
        <v>147</v>
      </c>
    </row>
    <row r="38" spans="1:6" x14ac:dyDescent="0.25">
      <c r="A38" s="3">
        <f t="shared" si="1"/>
        <v>32</v>
      </c>
      <c r="B38" s="8" t="s">
        <v>395</v>
      </c>
      <c r="C38" s="9" t="s">
        <v>8</v>
      </c>
      <c r="D38" s="9">
        <v>5</v>
      </c>
      <c r="E38" s="54">
        <v>3.5</v>
      </c>
      <c r="F38" s="3">
        <f t="shared" si="0"/>
        <v>17.5</v>
      </c>
    </row>
    <row r="39" spans="1:6" x14ac:dyDescent="0.25">
      <c r="A39" s="3">
        <f t="shared" si="1"/>
        <v>33</v>
      </c>
      <c r="B39" s="8" t="s">
        <v>396</v>
      </c>
      <c r="C39" s="9" t="s">
        <v>8</v>
      </c>
      <c r="D39" s="9">
        <v>2</v>
      </c>
      <c r="E39" s="54">
        <v>7</v>
      </c>
      <c r="F39" s="3">
        <f t="shared" si="0"/>
        <v>14</v>
      </c>
    </row>
    <row r="40" spans="1:6" x14ac:dyDescent="0.25">
      <c r="A40" s="3">
        <f t="shared" si="1"/>
        <v>34</v>
      </c>
      <c r="B40" s="8" t="s">
        <v>397</v>
      </c>
      <c r="C40" s="9" t="s">
        <v>8</v>
      </c>
      <c r="D40" s="9">
        <v>13</v>
      </c>
      <c r="E40" s="54">
        <v>3</v>
      </c>
      <c r="F40" s="3">
        <f t="shared" si="0"/>
        <v>39</v>
      </c>
    </row>
    <row r="41" spans="1:6" x14ac:dyDescent="0.25">
      <c r="A41" s="3">
        <f t="shared" si="1"/>
        <v>35</v>
      </c>
      <c r="B41" s="8" t="s">
        <v>398</v>
      </c>
      <c r="C41" s="9" t="s">
        <v>8</v>
      </c>
      <c r="D41" s="9">
        <v>3</v>
      </c>
      <c r="E41" s="54">
        <v>6</v>
      </c>
      <c r="F41" s="3">
        <f t="shared" si="0"/>
        <v>18</v>
      </c>
    </row>
    <row r="42" spans="1:6" x14ac:dyDescent="0.25">
      <c r="A42" s="3">
        <f t="shared" si="1"/>
        <v>36</v>
      </c>
      <c r="B42" s="8" t="s">
        <v>399</v>
      </c>
      <c r="C42" s="9" t="s">
        <v>8</v>
      </c>
      <c r="D42" s="9">
        <v>2</v>
      </c>
      <c r="E42" s="54">
        <v>4</v>
      </c>
      <c r="F42" s="3">
        <f t="shared" si="0"/>
        <v>8</v>
      </c>
    </row>
    <row r="43" spans="1:6" x14ac:dyDescent="0.25">
      <c r="A43" s="3">
        <f t="shared" si="1"/>
        <v>37</v>
      </c>
      <c r="B43" s="8" t="s">
        <v>400</v>
      </c>
      <c r="C43" s="9" t="s">
        <v>8</v>
      </c>
      <c r="D43" s="9">
        <v>1</v>
      </c>
      <c r="E43" s="54">
        <v>20</v>
      </c>
      <c r="F43" s="3">
        <f t="shared" si="0"/>
        <v>20</v>
      </c>
    </row>
    <row r="44" spans="1:6" x14ac:dyDescent="0.25">
      <c r="A44" s="3">
        <f t="shared" si="1"/>
        <v>38</v>
      </c>
      <c r="B44" s="8" t="s">
        <v>401</v>
      </c>
      <c r="C44" s="9" t="s">
        <v>8</v>
      </c>
      <c r="D44" s="9">
        <v>1</v>
      </c>
      <c r="E44" s="54">
        <v>10</v>
      </c>
      <c r="F44" s="3">
        <f t="shared" si="0"/>
        <v>10</v>
      </c>
    </row>
    <row r="45" spans="1:6" x14ac:dyDescent="0.25">
      <c r="A45" s="3">
        <f t="shared" si="1"/>
        <v>39</v>
      </c>
      <c r="B45" s="8" t="s">
        <v>402</v>
      </c>
      <c r="C45" s="9" t="s">
        <v>8</v>
      </c>
      <c r="D45" s="9">
        <v>1</v>
      </c>
      <c r="E45" s="61">
        <v>10</v>
      </c>
      <c r="F45" s="3">
        <f t="shared" si="0"/>
        <v>10</v>
      </c>
    </row>
    <row r="46" spans="1:6" x14ac:dyDescent="0.25">
      <c r="A46" s="3">
        <f t="shared" si="1"/>
        <v>40</v>
      </c>
      <c r="B46" s="8" t="s">
        <v>403</v>
      </c>
      <c r="C46" s="9" t="s">
        <v>8</v>
      </c>
      <c r="D46" s="9">
        <v>1</v>
      </c>
      <c r="E46" s="54">
        <v>10</v>
      </c>
      <c r="F46" s="3">
        <f t="shared" si="0"/>
        <v>10</v>
      </c>
    </row>
    <row r="47" spans="1:6" x14ac:dyDescent="0.25">
      <c r="A47" s="3">
        <f t="shared" si="1"/>
        <v>41</v>
      </c>
      <c r="B47" s="8" t="s">
        <v>404</v>
      </c>
      <c r="C47" s="9" t="s">
        <v>8</v>
      </c>
      <c r="D47" s="9">
        <v>1</v>
      </c>
      <c r="E47" s="54">
        <v>10</v>
      </c>
      <c r="F47" s="3">
        <f t="shared" si="0"/>
        <v>10</v>
      </c>
    </row>
    <row r="48" spans="1:6" x14ac:dyDescent="0.25">
      <c r="A48" s="3">
        <f t="shared" si="1"/>
        <v>42</v>
      </c>
      <c r="B48" s="8" t="s">
        <v>405</v>
      </c>
      <c r="C48" s="9" t="s">
        <v>8</v>
      </c>
      <c r="D48" s="9">
        <v>1</v>
      </c>
      <c r="E48" s="54">
        <v>2.5</v>
      </c>
      <c r="F48" s="3">
        <f t="shared" si="0"/>
        <v>2.5</v>
      </c>
    </row>
    <row r="49" spans="1:6" x14ac:dyDescent="0.25">
      <c r="A49" s="3">
        <f t="shared" si="1"/>
        <v>43</v>
      </c>
      <c r="B49" s="8" t="s">
        <v>406</v>
      </c>
      <c r="C49" s="9" t="s">
        <v>8</v>
      </c>
      <c r="D49" s="9">
        <v>1</v>
      </c>
      <c r="E49" s="54">
        <v>7</v>
      </c>
      <c r="F49" s="3">
        <f t="shared" si="0"/>
        <v>7</v>
      </c>
    </row>
    <row r="50" spans="1:6" x14ac:dyDescent="0.25">
      <c r="A50" s="3">
        <f t="shared" si="1"/>
        <v>44</v>
      </c>
      <c r="B50" s="8" t="s">
        <v>407</v>
      </c>
      <c r="C50" s="9" t="s">
        <v>8</v>
      </c>
      <c r="D50" s="9">
        <v>7</v>
      </c>
      <c r="E50" s="61">
        <v>1</v>
      </c>
      <c r="F50" s="3">
        <f t="shared" si="0"/>
        <v>7</v>
      </c>
    </row>
    <row r="51" spans="1:6" x14ac:dyDescent="0.25">
      <c r="A51" s="3">
        <f t="shared" si="1"/>
        <v>45</v>
      </c>
      <c r="B51" s="8" t="s">
        <v>408</v>
      </c>
      <c r="C51" s="9" t="s">
        <v>8</v>
      </c>
      <c r="D51" s="9">
        <v>1</v>
      </c>
      <c r="E51" s="54">
        <v>1</v>
      </c>
      <c r="F51" s="3">
        <f t="shared" si="0"/>
        <v>1</v>
      </c>
    </row>
    <row r="52" spans="1:6" x14ac:dyDescent="0.25">
      <c r="A52" s="3">
        <f t="shared" si="1"/>
        <v>46</v>
      </c>
      <c r="B52" s="8" t="s">
        <v>409</v>
      </c>
      <c r="C52" s="9"/>
      <c r="D52" s="9"/>
      <c r="E52" s="54"/>
      <c r="F52" s="3">
        <v>6</v>
      </c>
    </row>
    <row r="53" spans="1:6" x14ac:dyDescent="0.25">
      <c r="A53" s="3">
        <f t="shared" si="1"/>
        <v>47</v>
      </c>
      <c r="B53" s="8"/>
      <c r="C53" s="9"/>
      <c r="D53" s="9"/>
      <c r="E53" s="68" t="s">
        <v>10</v>
      </c>
      <c r="F53" s="7">
        <f>SUM(F36:F52)</f>
        <v>327</v>
      </c>
    </row>
    <row r="54" spans="1:6" x14ac:dyDescent="0.25">
      <c r="A54" s="3">
        <f t="shared" si="1"/>
        <v>48</v>
      </c>
      <c r="B54" s="96" t="s">
        <v>410</v>
      </c>
      <c r="C54" s="97"/>
      <c r="D54" s="97"/>
      <c r="E54" s="98"/>
      <c r="F54" s="3">
        <f t="shared" si="0"/>
        <v>0</v>
      </c>
    </row>
    <row r="55" spans="1:6" x14ac:dyDescent="0.25">
      <c r="A55" s="3">
        <f t="shared" si="1"/>
        <v>49</v>
      </c>
      <c r="B55" s="96" t="s">
        <v>85</v>
      </c>
      <c r="C55" s="97"/>
      <c r="D55" s="97"/>
      <c r="E55" s="98"/>
      <c r="F55" s="3">
        <f t="shared" si="0"/>
        <v>0</v>
      </c>
    </row>
    <row r="56" spans="1:6" x14ac:dyDescent="0.25">
      <c r="A56" s="3">
        <f t="shared" si="1"/>
        <v>50</v>
      </c>
      <c r="B56" s="8" t="s">
        <v>411</v>
      </c>
      <c r="C56" s="9" t="s">
        <v>8</v>
      </c>
      <c r="D56" s="9">
        <v>2</v>
      </c>
      <c r="E56" s="72">
        <v>6.5</v>
      </c>
      <c r="F56" s="3">
        <f t="shared" si="0"/>
        <v>13</v>
      </c>
    </row>
    <row r="57" spans="1:6" x14ac:dyDescent="0.25">
      <c r="A57" s="3">
        <f t="shared" si="1"/>
        <v>51</v>
      </c>
      <c r="B57" s="8" t="s">
        <v>412</v>
      </c>
      <c r="C57" s="9" t="s">
        <v>8</v>
      </c>
      <c r="D57" s="9">
        <v>1</v>
      </c>
      <c r="E57" s="72">
        <v>6</v>
      </c>
      <c r="F57" s="3">
        <f t="shared" si="0"/>
        <v>6</v>
      </c>
    </row>
    <row r="58" spans="1:6" x14ac:dyDescent="0.25">
      <c r="A58" s="3">
        <f t="shared" si="1"/>
        <v>52</v>
      </c>
      <c r="B58" s="8" t="s">
        <v>413</v>
      </c>
      <c r="C58" s="9" t="s">
        <v>8</v>
      </c>
      <c r="D58" s="9">
        <v>1</v>
      </c>
      <c r="E58" s="72">
        <v>3</v>
      </c>
      <c r="F58" s="3">
        <f t="shared" si="0"/>
        <v>3</v>
      </c>
    </row>
    <row r="59" spans="1:6" x14ac:dyDescent="0.25">
      <c r="A59" s="3">
        <f t="shared" si="1"/>
        <v>53</v>
      </c>
      <c r="B59" s="8" t="s">
        <v>414</v>
      </c>
      <c r="C59" s="9" t="s">
        <v>8</v>
      </c>
      <c r="D59" s="9">
        <v>1</v>
      </c>
      <c r="E59" s="72">
        <v>0.45</v>
      </c>
      <c r="F59" s="3">
        <f t="shared" si="0"/>
        <v>0.45</v>
      </c>
    </row>
    <row r="60" spans="1:6" x14ac:dyDescent="0.25">
      <c r="A60" s="3">
        <f t="shared" si="1"/>
        <v>54</v>
      </c>
      <c r="B60" s="8" t="s">
        <v>415</v>
      </c>
      <c r="C60" s="9" t="s">
        <v>8</v>
      </c>
      <c r="D60" s="9">
        <v>1</v>
      </c>
      <c r="E60" s="72">
        <v>1.5</v>
      </c>
      <c r="F60" s="3">
        <f t="shared" si="0"/>
        <v>1.5</v>
      </c>
    </row>
    <row r="61" spans="1:6" x14ac:dyDescent="0.25">
      <c r="A61" s="3">
        <f t="shared" si="1"/>
        <v>55</v>
      </c>
      <c r="B61" s="8" t="s">
        <v>416</v>
      </c>
      <c r="C61" s="9" t="s">
        <v>8</v>
      </c>
      <c r="D61" s="9">
        <v>1</v>
      </c>
      <c r="E61" s="72">
        <v>1.5</v>
      </c>
      <c r="F61" s="3">
        <f t="shared" si="0"/>
        <v>1.5</v>
      </c>
    </row>
    <row r="62" spans="1:6" x14ac:dyDescent="0.25">
      <c r="A62" s="3">
        <f t="shared" si="1"/>
        <v>56</v>
      </c>
      <c r="B62" s="8" t="s">
        <v>417</v>
      </c>
      <c r="C62" s="9" t="s">
        <v>8</v>
      </c>
      <c r="D62" s="9">
        <v>2</v>
      </c>
      <c r="E62" s="72">
        <v>2</v>
      </c>
      <c r="F62" s="3">
        <f t="shared" si="0"/>
        <v>4</v>
      </c>
    </row>
    <row r="63" spans="1:6" x14ac:dyDescent="0.25">
      <c r="A63" s="3">
        <f t="shared" si="1"/>
        <v>57</v>
      </c>
      <c r="B63" s="8" t="s">
        <v>418</v>
      </c>
      <c r="C63" s="9" t="s">
        <v>8</v>
      </c>
      <c r="D63" s="9">
        <v>2</v>
      </c>
      <c r="E63" s="72">
        <v>1.5</v>
      </c>
      <c r="F63" s="3">
        <f t="shared" si="0"/>
        <v>3</v>
      </c>
    </row>
    <row r="64" spans="1:6" x14ac:dyDescent="0.25">
      <c r="A64" s="3">
        <f t="shared" si="1"/>
        <v>58</v>
      </c>
      <c r="B64" s="8" t="s">
        <v>419</v>
      </c>
      <c r="C64" s="9" t="s">
        <v>8</v>
      </c>
      <c r="D64" s="9">
        <v>1</v>
      </c>
      <c r="E64" s="72">
        <v>1.7</v>
      </c>
      <c r="F64" s="3">
        <f t="shared" si="0"/>
        <v>1.7</v>
      </c>
    </row>
    <row r="65" spans="1:6" x14ac:dyDescent="0.25">
      <c r="A65" s="3">
        <f t="shared" si="1"/>
        <v>59</v>
      </c>
      <c r="B65" s="8" t="s">
        <v>420</v>
      </c>
      <c r="C65" s="9" t="s">
        <v>8</v>
      </c>
      <c r="D65" s="9">
        <v>1</v>
      </c>
      <c r="E65" s="72">
        <v>1</v>
      </c>
      <c r="F65" s="3">
        <f t="shared" si="0"/>
        <v>1</v>
      </c>
    </row>
    <row r="66" spans="1:6" x14ac:dyDescent="0.25">
      <c r="A66" s="3">
        <f t="shared" si="1"/>
        <v>60</v>
      </c>
      <c r="B66" s="8" t="s">
        <v>421</v>
      </c>
      <c r="C66" s="9" t="s">
        <v>8</v>
      </c>
      <c r="D66" s="9">
        <v>1</v>
      </c>
      <c r="E66" s="72">
        <v>3</v>
      </c>
      <c r="F66" s="3">
        <f t="shared" si="0"/>
        <v>3</v>
      </c>
    </row>
    <row r="67" spans="1:6" x14ac:dyDescent="0.25">
      <c r="A67" s="3">
        <f t="shared" si="1"/>
        <v>61</v>
      </c>
      <c r="B67" s="8" t="s">
        <v>422</v>
      </c>
      <c r="C67" s="9" t="s">
        <v>8</v>
      </c>
      <c r="D67" s="9">
        <v>1</v>
      </c>
      <c r="E67" s="72">
        <v>3.5</v>
      </c>
      <c r="F67" s="3">
        <f t="shared" si="0"/>
        <v>3.5</v>
      </c>
    </row>
    <row r="68" spans="1:6" x14ac:dyDescent="0.25">
      <c r="A68" s="3">
        <f t="shared" si="1"/>
        <v>62</v>
      </c>
      <c r="B68" s="8" t="s">
        <v>423</v>
      </c>
      <c r="C68" s="9" t="s">
        <v>8</v>
      </c>
      <c r="D68" s="9">
        <v>1</v>
      </c>
      <c r="E68" s="72">
        <v>1</v>
      </c>
      <c r="F68" s="3">
        <f t="shared" si="0"/>
        <v>1</v>
      </c>
    </row>
    <row r="69" spans="1:6" x14ac:dyDescent="0.25">
      <c r="A69" s="3">
        <f t="shared" si="1"/>
        <v>63</v>
      </c>
      <c r="B69" s="8" t="s">
        <v>424</v>
      </c>
      <c r="C69" s="9" t="s">
        <v>8</v>
      </c>
      <c r="D69" s="9">
        <v>1</v>
      </c>
      <c r="E69" s="72">
        <v>1.5</v>
      </c>
      <c r="F69" s="3">
        <f t="shared" si="0"/>
        <v>1.5</v>
      </c>
    </row>
    <row r="70" spans="1:6" x14ac:dyDescent="0.25">
      <c r="A70" s="3">
        <f t="shared" si="1"/>
        <v>64</v>
      </c>
      <c r="B70" s="8" t="s">
        <v>425</v>
      </c>
      <c r="C70" s="9" t="s">
        <v>8</v>
      </c>
      <c r="D70" s="9">
        <v>2</v>
      </c>
      <c r="E70" s="72">
        <v>1.8</v>
      </c>
      <c r="F70" s="3">
        <f t="shared" si="0"/>
        <v>3.6</v>
      </c>
    </row>
    <row r="71" spans="1:6" x14ac:dyDescent="0.25">
      <c r="A71" s="3">
        <f t="shared" si="1"/>
        <v>65</v>
      </c>
      <c r="B71" s="8" t="s">
        <v>426</v>
      </c>
      <c r="C71" s="9" t="s">
        <v>8</v>
      </c>
      <c r="D71" s="9">
        <v>1</v>
      </c>
      <c r="E71" s="72">
        <v>5</v>
      </c>
      <c r="F71" s="3">
        <f t="shared" si="0"/>
        <v>5</v>
      </c>
    </row>
    <row r="72" spans="1:6" x14ac:dyDescent="0.25">
      <c r="A72" s="3">
        <f t="shared" si="1"/>
        <v>66</v>
      </c>
      <c r="B72" s="8" t="s">
        <v>427</v>
      </c>
      <c r="C72" s="9" t="s">
        <v>8</v>
      </c>
      <c r="D72" s="9">
        <v>2</v>
      </c>
      <c r="E72" s="72">
        <v>1.7</v>
      </c>
      <c r="F72" s="3">
        <f t="shared" si="0"/>
        <v>3.4</v>
      </c>
    </row>
    <row r="73" spans="1:6" x14ac:dyDescent="0.25">
      <c r="A73" s="3">
        <f t="shared" si="1"/>
        <v>67</v>
      </c>
      <c r="B73" s="8" t="s">
        <v>428</v>
      </c>
      <c r="C73" s="9" t="s">
        <v>8</v>
      </c>
      <c r="D73" s="9">
        <v>1</v>
      </c>
      <c r="E73" s="72">
        <v>0.9</v>
      </c>
      <c r="F73" s="3">
        <f t="shared" si="0"/>
        <v>0.9</v>
      </c>
    </row>
    <row r="74" spans="1:6" x14ac:dyDescent="0.25">
      <c r="A74" s="3">
        <f t="shared" si="1"/>
        <v>68</v>
      </c>
      <c r="B74" s="96" t="s">
        <v>429</v>
      </c>
      <c r="C74" s="97"/>
      <c r="D74" s="97"/>
      <c r="E74" s="98"/>
      <c r="F74" s="3">
        <f t="shared" si="0"/>
        <v>0</v>
      </c>
    </row>
    <row r="75" spans="1:6" x14ac:dyDescent="0.25">
      <c r="A75" s="3">
        <f t="shared" si="1"/>
        <v>69</v>
      </c>
      <c r="B75" s="8" t="s">
        <v>430</v>
      </c>
      <c r="C75" s="9" t="s">
        <v>8</v>
      </c>
      <c r="D75" s="9">
        <v>1</v>
      </c>
      <c r="E75" s="72">
        <v>35</v>
      </c>
      <c r="F75" s="3">
        <f t="shared" si="0"/>
        <v>35</v>
      </c>
    </row>
    <row r="76" spans="1:6" x14ac:dyDescent="0.25">
      <c r="A76" s="3">
        <f t="shared" si="1"/>
        <v>70</v>
      </c>
      <c r="B76" s="8" t="s">
        <v>431</v>
      </c>
      <c r="C76" s="9" t="s">
        <v>8</v>
      </c>
      <c r="D76" s="9">
        <v>1</v>
      </c>
      <c r="E76" s="72">
        <v>25</v>
      </c>
      <c r="F76" s="3">
        <f t="shared" si="0"/>
        <v>25</v>
      </c>
    </row>
    <row r="77" spans="1:6" x14ac:dyDescent="0.25">
      <c r="A77" s="3">
        <f t="shared" si="1"/>
        <v>71</v>
      </c>
      <c r="B77" s="8" t="s">
        <v>432</v>
      </c>
      <c r="C77" s="9" t="s">
        <v>8</v>
      </c>
      <c r="D77" s="9">
        <v>1</v>
      </c>
      <c r="E77" s="72">
        <v>25</v>
      </c>
      <c r="F77" s="3">
        <f t="shared" si="0"/>
        <v>25</v>
      </c>
    </row>
    <row r="78" spans="1:6" x14ac:dyDescent="0.25">
      <c r="A78" s="3">
        <f t="shared" si="1"/>
        <v>72</v>
      </c>
      <c r="B78" s="8" t="s">
        <v>433</v>
      </c>
      <c r="C78" s="9" t="s">
        <v>8</v>
      </c>
      <c r="D78" s="9">
        <v>1</v>
      </c>
      <c r="E78" s="72">
        <v>25</v>
      </c>
      <c r="F78" s="3">
        <f t="shared" si="0"/>
        <v>25</v>
      </c>
    </row>
    <row r="79" spans="1:6" x14ac:dyDescent="0.25">
      <c r="A79" s="3">
        <f t="shared" si="1"/>
        <v>73</v>
      </c>
      <c r="B79" s="8" t="s">
        <v>434</v>
      </c>
      <c r="C79" s="9" t="s">
        <v>8</v>
      </c>
      <c r="D79" s="9">
        <v>1</v>
      </c>
      <c r="E79" s="72">
        <v>20</v>
      </c>
      <c r="F79" s="3">
        <f t="shared" si="0"/>
        <v>20</v>
      </c>
    </row>
    <row r="80" spans="1:6" x14ac:dyDescent="0.25">
      <c r="A80" s="3">
        <f t="shared" si="1"/>
        <v>74</v>
      </c>
      <c r="B80" s="8" t="s">
        <v>435</v>
      </c>
      <c r="C80" s="9" t="s">
        <v>8</v>
      </c>
      <c r="D80" s="9">
        <v>1</v>
      </c>
      <c r="E80" s="72">
        <v>35</v>
      </c>
      <c r="F80" s="3">
        <f t="shared" si="0"/>
        <v>35</v>
      </c>
    </row>
    <row r="81" spans="1:6" x14ac:dyDescent="0.25">
      <c r="A81" s="3">
        <f t="shared" si="1"/>
        <v>75</v>
      </c>
      <c r="B81" s="8" t="s">
        <v>436</v>
      </c>
      <c r="C81" s="9" t="s">
        <v>8</v>
      </c>
      <c r="D81" s="9">
        <v>1</v>
      </c>
      <c r="E81" s="72">
        <v>15</v>
      </c>
      <c r="F81" s="3">
        <f t="shared" si="0"/>
        <v>15</v>
      </c>
    </row>
    <row r="82" spans="1:6" x14ac:dyDescent="0.25">
      <c r="A82" s="3">
        <f t="shared" si="1"/>
        <v>76</v>
      </c>
      <c r="B82" s="8" t="s">
        <v>437</v>
      </c>
      <c r="C82" s="9" t="s">
        <v>8</v>
      </c>
      <c r="D82" s="9">
        <v>1</v>
      </c>
      <c r="E82" s="72">
        <v>35</v>
      </c>
      <c r="F82" s="3">
        <f t="shared" si="0"/>
        <v>35</v>
      </c>
    </row>
    <row r="83" spans="1:6" x14ac:dyDescent="0.25">
      <c r="A83" s="3">
        <f t="shared" si="1"/>
        <v>77</v>
      </c>
      <c r="B83" s="8" t="s">
        <v>438</v>
      </c>
      <c r="C83" s="9" t="s">
        <v>8</v>
      </c>
      <c r="D83" s="9">
        <v>1</v>
      </c>
      <c r="E83" s="72">
        <v>7</v>
      </c>
      <c r="F83" s="3">
        <f t="shared" si="0"/>
        <v>7</v>
      </c>
    </row>
    <row r="84" spans="1:6" x14ac:dyDescent="0.25">
      <c r="A84" s="3">
        <f t="shared" si="1"/>
        <v>78</v>
      </c>
      <c r="B84" s="8" t="s">
        <v>439</v>
      </c>
      <c r="C84" s="9" t="s">
        <v>8</v>
      </c>
      <c r="D84" s="9">
        <v>1</v>
      </c>
      <c r="E84" s="72">
        <v>35</v>
      </c>
      <c r="F84" s="3">
        <f t="shared" si="0"/>
        <v>35</v>
      </c>
    </row>
    <row r="85" spans="1:6" x14ac:dyDescent="0.25">
      <c r="A85" s="3">
        <f t="shared" si="1"/>
        <v>79</v>
      </c>
      <c r="B85" s="8" t="s">
        <v>440</v>
      </c>
      <c r="C85" s="9" t="s">
        <v>8</v>
      </c>
      <c r="D85" s="9">
        <v>1</v>
      </c>
      <c r="E85" s="76">
        <v>30</v>
      </c>
      <c r="F85" s="3">
        <f t="shared" si="0"/>
        <v>30</v>
      </c>
    </row>
    <row r="86" spans="1:6" x14ac:dyDescent="0.25">
      <c r="A86" s="3">
        <f t="shared" si="1"/>
        <v>80</v>
      </c>
      <c r="B86" s="8" t="s">
        <v>441</v>
      </c>
      <c r="C86" s="9" t="s">
        <v>8</v>
      </c>
      <c r="D86" s="9">
        <v>1</v>
      </c>
      <c r="E86" s="72">
        <v>25</v>
      </c>
      <c r="F86" s="3">
        <f t="shared" si="0"/>
        <v>25</v>
      </c>
    </row>
    <row r="87" spans="1:6" x14ac:dyDescent="0.25">
      <c r="A87" s="3">
        <f t="shared" si="1"/>
        <v>81</v>
      </c>
      <c r="B87" s="8" t="s">
        <v>442</v>
      </c>
      <c r="C87" s="9" t="s">
        <v>8</v>
      </c>
      <c r="D87" s="9">
        <v>3</v>
      </c>
      <c r="E87" s="54">
        <v>3</v>
      </c>
      <c r="F87" s="3">
        <f t="shared" si="0"/>
        <v>9</v>
      </c>
    </row>
    <row r="88" spans="1:6" x14ac:dyDescent="0.25">
      <c r="A88" s="3">
        <f t="shared" si="1"/>
        <v>82</v>
      </c>
      <c r="B88" s="8" t="s">
        <v>443</v>
      </c>
      <c r="C88" s="9" t="s">
        <v>8</v>
      </c>
      <c r="D88" s="9">
        <v>3</v>
      </c>
      <c r="E88" s="54">
        <v>2</v>
      </c>
      <c r="F88" s="3">
        <f t="shared" si="0"/>
        <v>6</v>
      </c>
    </row>
    <row r="89" spans="1:6" x14ac:dyDescent="0.25">
      <c r="A89" s="3">
        <f t="shared" si="1"/>
        <v>83</v>
      </c>
      <c r="B89" s="8"/>
      <c r="C89" s="9"/>
      <c r="D89" s="9"/>
      <c r="E89" s="68" t="s">
        <v>10</v>
      </c>
      <c r="F89" s="7">
        <f>SUM(F54:F88)</f>
        <v>384.05</v>
      </c>
    </row>
    <row r="90" spans="1:6" x14ac:dyDescent="0.25">
      <c r="A90" s="3">
        <f t="shared" si="1"/>
        <v>84</v>
      </c>
      <c r="B90" s="75" t="s">
        <v>444</v>
      </c>
      <c r="C90" s="75"/>
      <c r="D90" s="75"/>
      <c r="E90" s="75"/>
      <c r="F90" s="3">
        <v>289</v>
      </c>
    </row>
    <row r="91" spans="1:6" x14ac:dyDescent="0.25">
      <c r="A91" s="3">
        <f t="shared" si="1"/>
        <v>85</v>
      </c>
      <c r="B91" s="73" t="s">
        <v>445</v>
      </c>
      <c r="C91" s="13"/>
      <c r="D91" s="13"/>
      <c r="E91" s="13"/>
      <c r="F91" s="3">
        <v>154</v>
      </c>
    </row>
    <row r="92" spans="1:6" x14ac:dyDescent="0.25">
      <c r="A92" s="3">
        <f t="shared" ref="A92" si="2">SUM(A91,1)</f>
        <v>86</v>
      </c>
      <c r="B92" s="13"/>
      <c r="C92" s="9"/>
      <c r="D92" s="9"/>
      <c r="E92" s="62" t="s">
        <v>10</v>
      </c>
      <c r="F92" s="7">
        <f>SUM(F90:F91)</f>
        <v>443</v>
      </c>
    </row>
    <row r="93" spans="1:6" x14ac:dyDescent="0.25">
      <c r="A93" s="99"/>
      <c r="B93" s="101" t="s">
        <v>218</v>
      </c>
      <c r="C93" s="102"/>
      <c r="D93" s="103"/>
      <c r="E93" s="101">
        <f>F92+F89+F53+F35+F27</f>
        <v>1698.35</v>
      </c>
      <c r="F93" s="103"/>
    </row>
    <row r="94" spans="1:6" x14ac:dyDescent="0.25">
      <c r="A94" s="100"/>
      <c r="B94" s="104"/>
      <c r="C94" s="105"/>
      <c r="D94" s="106"/>
      <c r="E94" s="104"/>
      <c r="F94" s="106"/>
    </row>
    <row r="95" spans="1:6" x14ac:dyDescent="0.25">
      <c r="A95" s="26"/>
      <c r="B95" s="108" t="s">
        <v>86</v>
      </c>
      <c r="C95" s="109"/>
      <c r="D95" s="110"/>
      <c r="E95" s="108">
        <v>45.67</v>
      </c>
      <c r="F95" s="110"/>
    </row>
    <row r="96" spans="1:6" x14ac:dyDescent="0.25">
      <c r="A96" s="26"/>
      <c r="B96" s="111"/>
      <c r="C96" s="112"/>
      <c r="D96" s="113"/>
      <c r="E96" s="111"/>
      <c r="F96" s="113"/>
    </row>
    <row r="97" spans="1:6" x14ac:dyDescent="0.25">
      <c r="A97" s="26"/>
      <c r="B97" s="108" t="s">
        <v>87</v>
      </c>
      <c r="C97" s="109"/>
      <c r="D97" s="110"/>
      <c r="E97" s="108">
        <f>E93-E95</f>
        <v>1652.6799999999998</v>
      </c>
      <c r="F97" s="110"/>
    </row>
    <row r="98" spans="1:6" x14ac:dyDescent="0.25">
      <c r="A98" s="26"/>
      <c r="B98" s="111"/>
      <c r="C98" s="112"/>
      <c r="D98" s="113"/>
      <c r="E98" s="111"/>
      <c r="F98" s="113"/>
    </row>
    <row r="99" spans="1:6" x14ac:dyDescent="0.25">
      <c r="A99" s="26"/>
      <c r="B99" s="108" t="s">
        <v>446</v>
      </c>
      <c r="C99" s="109"/>
      <c r="D99" s="110"/>
      <c r="E99" s="108">
        <v>2000</v>
      </c>
      <c r="F99" s="110"/>
    </row>
    <row r="100" spans="1:6" x14ac:dyDescent="0.25">
      <c r="A100" s="26"/>
      <c r="B100" s="111"/>
      <c r="C100" s="112"/>
      <c r="D100" s="113"/>
      <c r="E100" s="111"/>
      <c r="F100" s="113"/>
    </row>
    <row r="101" spans="1:6" x14ac:dyDescent="0.25">
      <c r="E101" s="120">
        <f>E99-E97</f>
        <v>347.32000000000016</v>
      </c>
      <c r="F101" s="121"/>
    </row>
    <row r="102" spans="1:6" x14ac:dyDescent="0.25">
      <c r="E102" s="122"/>
      <c r="F102" s="123"/>
    </row>
  </sheetData>
  <mergeCells count="18">
    <mergeCell ref="E101:F102"/>
    <mergeCell ref="B54:E54"/>
    <mergeCell ref="B74:E74"/>
    <mergeCell ref="B3:D3"/>
    <mergeCell ref="B4:D4"/>
    <mergeCell ref="B6:E6"/>
    <mergeCell ref="B28:E28"/>
    <mergeCell ref="B36:E36"/>
    <mergeCell ref="B55:E55"/>
    <mergeCell ref="B97:D98"/>
    <mergeCell ref="E97:F98"/>
    <mergeCell ref="B99:D100"/>
    <mergeCell ref="E99:F100"/>
    <mergeCell ref="A93:A94"/>
    <mergeCell ref="B93:D94"/>
    <mergeCell ref="E93:F94"/>
    <mergeCell ref="B95:D96"/>
    <mergeCell ref="E95:F9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40"/>
    </sheetView>
  </sheetViews>
  <sheetFormatPr defaultRowHeight="15" x14ac:dyDescent="0.25"/>
  <cols>
    <col min="1" max="1" width="4.5703125" customWidth="1"/>
    <col min="2" max="2" width="46.42578125" customWidth="1"/>
  </cols>
  <sheetData>
    <row r="1" spans="1:6" ht="36" x14ac:dyDescent="0.55000000000000004">
      <c r="A1" s="20"/>
      <c r="B1" s="107" t="s">
        <v>83</v>
      </c>
      <c r="C1" s="107"/>
      <c r="D1" s="107"/>
      <c r="E1" s="21"/>
      <c r="F1" s="22">
        <v>7</v>
      </c>
    </row>
    <row r="2" spans="1:6" x14ac:dyDescent="0.25">
      <c r="B2" s="92" t="s">
        <v>55</v>
      </c>
      <c r="C2" s="92"/>
      <c r="D2" s="92"/>
    </row>
    <row r="3" spans="1:6" x14ac:dyDescent="0.25">
      <c r="A3" s="1" t="s">
        <v>1</v>
      </c>
      <c r="B3" s="2" t="s">
        <v>84</v>
      </c>
      <c r="C3" s="1" t="s">
        <v>3</v>
      </c>
      <c r="D3" s="1" t="s">
        <v>4</v>
      </c>
      <c r="E3" s="2" t="s">
        <v>5</v>
      </c>
      <c r="F3" s="2" t="s">
        <v>6</v>
      </c>
    </row>
    <row r="4" spans="1:6" x14ac:dyDescent="0.25">
      <c r="A4" s="3"/>
      <c r="B4" s="93" t="s">
        <v>85</v>
      </c>
      <c r="C4" s="94"/>
      <c r="D4" s="94"/>
      <c r="E4" s="95"/>
      <c r="F4" s="3"/>
    </row>
    <row r="5" spans="1:6" x14ac:dyDescent="0.25">
      <c r="A5" s="3">
        <v>1</v>
      </c>
      <c r="B5" s="4" t="s">
        <v>448</v>
      </c>
      <c r="C5" s="3" t="s">
        <v>8</v>
      </c>
      <c r="D5" s="3">
        <v>1</v>
      </c>
      <c r="E5" s="3">
        <v>11</v>
      </c>
      <c r="F5" s="3">
        <f t="shared" ref="F5:F32" si="0">D5*E5</f>
        <v>11</v>
      </c>
    </row>
    <row r="6" spans="1:6" x14ac:dyDescent="0.25">
      <c r="A6" s="3">
        <f>SUM(A5,1)</f>
        <v>2</v>
      </c>
      <c r="B6" s="4" t="s">
        <v>449</v>
      </c>
      <c r="C6" s="3" t="s">
        <v>8</v>
      </c>
      <c r="D6" s="3">
        <v>1</v>
      </c>
      <c r="E6" s="3">
        <v>2.1</v>
      </c>
      <c r="F6" s="3">
        <f t="shared" si="0"/>
        <v>2.1</v>
      </c>
    </row>
    <row r="7" spans="1:6" x14ac:dyDescent="0.25">
      <c r="A7" s="3">
        <f t="shared" ref="A7:A34" si="1">SUM(A6,1)</f>
        <v>3</v>
      </c>
      <c r="B7" s="78" t="s">
        <v>450</v>
      </c>
      <c r="C7" s="3" t="s">
        <v>8</v>
      </c>
      <c r="D7" s="3">
        <v>1</v>
      </c>
      <c r="E7" s="50">
        <v>2.2000000000000002</v>
      </c>
      <c r="F7" s="3">
        <f t="shared" si="0"/>
        <v>2.2000000000000002</v>
      </c>
    </row>
    <row r="8" spans="1:6" x14ac:dyDescent="0.25">
      <c r="A8" s="3">
        <f t="shared" si="1"/>
        <v>4</v>
      </c>
      <c r="B8" s="12" t="s">
        <v>451</v>
      </c>
      <c r="C8" s="11" t="s">
        <v>8</v>
      </c>
      <c r="D8" s="11">
        <v>1</v>
      </c>
      <c r="E8" s="11">
        <v>1</v>
      </c>
      <c r="F8" s="3">
        <f t="shared" si="0"/>
        <v>1</v>
      </c>
    </row>
    <row r="9" spans="1:6" x14ac:dyDescent="0.25">
      <c r="A9" s="3">
        <f t="shared" si="1"/>
        <v>5</v>
      </c>
      <c r="B9" s="15" t="s">
        <v>452</v>
      </c>
      <c r="C9" s="79" t="s">
        <v>90</v>
      </c>
      <c r="D9" s="51">
        <v>1</v>
      </c>
      <c r="E9" s="51">
        <v>3</v>
      </c>
      <c r="F9" s="3">
        <f t="shared" si="0"/>
        <v>3</v>
      </c>
    </row>
    <row r="10" spans="1:6" x14ac:dyDescent="0.25">
      <c r="A10" s="3">
        <f t="shared" si="1"/>
        <v>6</v>
      </c>
      <c r="B10" s="15" t="s">
        <v>453</v>
      </c>
      <c r="C10" s="79" t="s">
        <v>8</v>
      </c>
      <c r="D10" s="51">
        <v>2</v>
      </c>
      <c r="E10" s="51">
        <v>3.1</v>
      </c>
      <c r="F10" s="3">
        <f t="shared" si="0"/>
        <v>6.2</v>
      </c>
    </row>
    <row r="11" spans="1:6" x14ac:dyDescent="0.25">
      <c r="A11" s="3">
        <f t="shared" si="1"/>
        <v>7</v>
      </c>
      <c r="B11" s="15" t="s">
        <v>454</v>
      </c>
      <c r="C11" s="9" t="s">
        <v>8</v>
      </c>
      <c r="D11" s="9">
        <v>1</v>
      </c>
      <c r="E11" s="9">
        <v>1.9</v>
      </c>
      <c r="F11" s="3">
        <f t="shared" si="0"/>
        <v>1.9</v>
      </c>
    </row>
    <row r="12" spans="1:6" x14ac:dyDescent="0.25">
      <c r="A12" s="3">
        <f t="shared" si="1"/>
        <v>8</v>
      </c>
      <c r="B12" s="77" t="s">
        <v>455</v>
      </c>
      <c r="C12" s="3" t="s">
        <v>8</v>
      </c>
      <c r="D12" s="3">
        <v>1</v>
      </c>
      <c r="E12" s="50">
        <v>8.1999999999999993</v>
      </c>
      <c r="F12" s="3">
        <f t="shared" si="0"/>
        <v>8.1999999999999993</v>
      </c>
    </row>
    <row r="13" spans="1:6" x14ac:dyDescent="0.25">
      <c r="A13" s="3">
        <f t="shared" si="1"/>
        <v>9</v>
      </c>
      <c r="B13" s="77" t="s">
        <v>456</v>
      </c>
      <c r="C13" s="3"/>
      <c r="D13" s="3"/>
      <c r="E13" s="50"/>
      <c r="F13" s="3">
        <v>41</v>
      </c>
    </row>
    <row r="14" spans="1:6" x14ac:dyDescent="0.25">
      <c r="A14" s="3">
        <f t="shared" si="1"/>
        <v>10</v>
      </c>
      <c r="B14" s="77" t="s">
        <v>457</v>
      </c>
      <c r="C14" s="3"/>
      <c r="D14" s="3"/>
      <c r="E14" s="50"/>
      <c r="F14" s="3">
        <v>104.3</v>
      </c>
    </row>
    <row r="15" spans="1:6" x14ac:dyDescent="0.25">
      <c r="A15" s="3">
        <f t="shared" si="1"/>
        <v>11</v>
      </c>
      <c r="B15" s="77" t="s">
        <v>458</v>
      </c>
      <c r="C15" s="3" t="s">
        <v>8</v>
      </c>
      <c r="D15" s="3">
        <v>1</v>
      </c>
      <c r="E15" s="50">
        <v>6.8</v>
      </c>
      <c r="F15" s="3">
        <f t="shared" si="0"/>
        <v>6.8</v>
      </c>
    </row>
    <row r="16" spans="1:6" x14ac:dyDescent="0.25">
      <c r="A16" s="3">
        <f t="shared" si="1"/>
        <v>12</v>
      </c>
      <c r="B16" s="77" t="s">
        <v>459</v>
      </c>
      <c r="C16" s="3" t="s">
        <v>90</v>
      </c>
      <c r="D16" s="3">
        <v>1</v>
      </c>
      <c r="E16" s="50">
        <v>3.1</v>
      </c>
      <c r="F16" s="3">
        <f t="shared" si="0"/>
        <v>3.1</v>
      </c>
    </row>
    <row r="17" spans="1:6" x14ac:dyDescent="0.25">
      <c r="A17" s="3">
        <f t="shared" si="1"/>
        <v>13</v>
      </c>
      <c r="B17" s="77" t="s">
        <v>460</v>
      </c>
      <c r="C17" s="3" t="s">
        <v>90</v>
      </c>
      <c r="D17" s="3">
        <v>1</v>
      </c>
      <c r="E17" s="50">
        <v>2.7</v>
      </c>
      <c r="F17" s="3">
        <f t="shared" si="0"/>
        <v>2.7</v>
      </c>
    </row>
    <row r="18" spans="1:6" x14ac:dyDescent="0.25">
      <c r="A18" s="3">
        <f t="shared" si="1"/>
        <v>14</v>
      </c>
      <c r="B18" s="77" t="s">
        <v>447</v>
      </c>
      <c r="C18" s="3"/>
      <c r="D18" s="3"/>
      <c r="E18" s="50"/>
      <c r="F18" s="3">
        <v>60</v>
      </c>
    </row>
    <row r="19" spans="1:6" x14ac:dyDescent="0.25">
      <c r="A19" s="3">
        <f t="shared" si="1"/>
        <v>15</v>
      </c>
      <c r="B19" s="59"/>
      <c r="C19" s="3"/>
      <c r="D19" s="3"/>
      <c r="E19" s="7" t="s">
        <v>10</v>
      </c>
      <c r="F19" s="7">
        <f>SUM(F5:F18)</f>
        <v>253.49999999999997</v>
      </c>
    </row>
    <row r="20" spans="1:6" x14ac:dyDescent="0.25">
      <c r="A20" s="3">
        <f t="shared" si="1"/>
        <v>16</v>
      </c>
      <c r="B20" s="96" t="s">
        <v>461</v>
      </c>
      <c r="C20" s="97"/>
      <c r="D20" s="97"/>
      <c r="E20" s="98"/>
      <c r="F20" s="3">
        <f t="shared" si="0"/>
        <v>0</v>
      </c>
    </row>
    <row r="21" spans="1:6" x14ac:dyDescent="0.25">
      <c r="A21" s="3">
        <f t="shared" si="1"/>
        <v>17</v>
      </c>
      <c r="B21" s="8" t="s">
        <v>462</v>
      </c>
      <c r="C21" s="9" t="s">
        <v>11</v>
      </c>
      <c r="D21" s="9">
        <v>40</v>
      </c>
      <c r="E21" s="61">
        <v>2</v>
      </c>
      <c r="F21" s="3">
        <f t="shared" si="0"/>
        <v>80</v>
      </c>
    </row>
    <row r="22" spans="1:6" x14ac:dyDescent="0.25">
      <c r="A22" s="3">
        <f t="shared" si="1"/>
        <v>18</v>
      </c>
      <c r="B22" s="8" t="s">
        <v>463</v>
      </c>
      <c r="C22" s="9" t="s">
        <v>8</v>
      </c>
      <c r="D22" s="9">
        <v>3</v>
      </c>
      <c r="E22" s="54">
        <v>7</v>
      </c>
      <c r="F22" s="3">
        <f t="shared" si="0"/>
        <v>21</v>
      </c>
    </row>
    <row r="23" spans="1:6" x14ac:dyDescent="0.25">
      <c r="A23" s="3">
        <f t="shared" si="1"/>
        <v>19</v>
      </c>
      <c r="B23" s="8" t="s">
        <v>464</v>
      </c>
      <c r="C23" s="9" t="s">
        <v>8</v>
      </c>
      <c r="D23" s="9">
        <v>1</v>
      </c>
      <c r="E23" s="54">
        <v>6</v>
      </c>
      <c r="F23" s="3">
        <f t="shared" si="0"/>
        <v>6</v>
      </c>
    </row>
    <row r="24" spans="1:6" x14ac:dyDescent="0.25">
      <c r="A24" s="3">
        <f t="shared" si="1"/>
        <v>20</v>
      </c>
      <c r="B24" s="8" t="s">
        <v>465</v>
      </c>
      <c r="C24" s="9" t="s">
        <v>8</v>
      </c>
      <c r="D24" s="9">
        <v>1</v>
      </c>
      <c r="E24" s="54">
        <v>10</v>
      </c>
      <c r="F24" s="3">
        <f t="shared" si="0"/>
        <v>10</v>
      </c>
    </row>
    <row r="25" spans="1:6" x14ac:dyDescent="0.25">
      <c r="A25" s="3">
        <f t="shared" si="1"/>
        <v>21</v>
      </c>
      <c r="B25" s="8" t="s">
        <v>466</v>
      </c>
      <c r="C25" s="9" t="s">
        <v>8</v>
      </c>
      <c r="D25" s="9">
        <v>4</v>
      </c>
      <c r="E25" s="54">
        <v>6</v>
      </c>
      <c r="F25" s="3">
        <f t="shared" si="0"/>
        <v>24</v>
      </c>
    </row>
    <row r="26" spans="1:6" x14ac:dyDescent="0.25">
      <c r="A26" s="3">
        <f t="shared" si="1"/>
        <v>22</v>
      </c>
      <c r="B26" s="8" t="s">
        <v>467</v>
      </c>
      <c r="C26" s="9" t="s">
        <v>8</v>
      </c>
      <c r="D26" s="9">
        <v>1</v>
      </c>
      <c r="E26" s="54">
        <v>35</v>
      </c>
      <c r="F26" s="3">
        <f t="shared" si="0"/>
        <v>35</v>
      </c>
    </row>
    <row r="27" spans="1:6" x14ac:dyDescent="0.25">
      <c r="A27" s="3">
        <f t="shared" si="1"/>
        <v>23</v>
      </c>
      <c r="B27" s="8" t="s">
        <v>468</v>
      </c>
      <c r="C27" s="9" t="s">
        <v>8</v>
      </c>
      <c r="D27" s="9">
        <v>1</v>
      </c>
      <c r="E27" s="54">
        <v>10</v>
      </c>
      <c r="F27" s="3">
        <f t="shared" si="0"/>
        <v>10</v>
      </c>
    </row>
    <row r="28" spans="1:6" x14ac:dyDescent="0.25">
      <c r="A28" s="3">
        <f t="shared" si="1"/>
        <v>24</v>
      </c>
      <c r="B28" s="8" t="s">
        <v>469</v>
      </c>
      <c r="C28" s="9" t="s">
        <v>8</v>
      </c>
      <c r="D28" s="9">
        <v>1</v>
      </c>
      <c r="E28" s="54">
        <v>10</v>
      </c>
      <c r="F28" s="3">
        <f t="shared" si="0"/>
        <v>10</v>
      </c>
    </row>
    <row r="29" spans="1:6" x14ac:dyDescent="0.25">
      <c r="A29" s="3">
        <f t="shared" si="1"/>
        <v>25</v>
      </c>
      <c r="B29" s="8" t="s">
        <v>470</v>
      </c>
      <c r="C29" s="9" t="s">
        <v>8</v>
      </c>
      <c r="D29" s="9">
        <v>3</v>
      </c>
      <c r="E29" s="61">
        <v>10</v>
      </c>
      <c r="F29" s="3">
        <f t="shared" si="0"/>
        <v>30</v>
      </c>
    </row>
    <row r="30" spans="1:6" x14ac:dyDescent="0.25">
      <c r="A30" s="3">
        <f t="shared" si="1"/>
        <v>26</v>
      </c>
      <c r="B30" s="8" t="s">
        <v>471</v>
      </c>
      <c r="C30" s="9" t="s">
        <v>8</v>
      </c>
      <c r="D30" s="9">
        <v>2</v>
      </c>
      <c r="E30" s="54">
        <v>3</v>
      </c>
      <c r="F30" s="3">
        <f t="shared" si="0"/>
        <v>6</v>
      </c>
    </row>
    <row r="31" spans="1:6" x14ac:dyDescent="0.25">
      <c r="A31" s="3">
        <f t="shared" si="1"/>
        <v>27</v>
      </c>
      <c r="B31" s="8" t="s">
        <v>472</v>
      </c>
      <c r="C31" s="9" t="s">
        <v>8</v>
      </c>
      <c r="D31" s="9">
        <v>1</v>
      </c>
      <c r="E31" s="54">
        <v>10</v>
      </c>
      <c r="F31" s="3">
        <f t="shared" si="0"/>
        <v>10</v>
      </c>
    </row>
    <row r="32" spans="1:6" x14ac:dyDescent="0.25">
      <c r="A32" s="3">
        <f t="shared" si="1"/>
        <v>28</v>
      </c>
      <c r="B32" s="8" t="s">
        <v>473</v>
      </c>
      <c r="C32" s="9" t="s">
        <v>8</v>
      </c>
      <c r="D32" s="9">
        <v>1</v>
      </c>
      <c r="E32" s="54">
        <v>5</v>
      </c>
      <c r="F32" s="3">
        <f t="shared" si="0"/>
        <v>5</v>
      </c>
    </row>
    <row r="33" spans="1:6" x14ac:dyDescent="0.25">
      <c r="A33" s="3">
        <f t="shared" si="1"/>
        <v>29</v>
      </c>
      <c r="B33" s="8"/>
      <c r="C33" s="9"/>
      <c r="D33" s="9"/>
      <c r="E33" s="74" t="s">
        <v>10</v>
      </c>
      <c r="F33" s="7">
        <f>SUM(F20:F32)</f>
        <v>247</v>
      </c>
    </row>
    <row r="34" spans="1:6" x14ac:dyDescent="0.25">
      <c r="A34" s="3">
        <f t="shared" si="1"/>
        <v>30</v>
      </c>
      <c r="B34" s="34" t="s">
        <v>476</v>
      </c>
      <c r="C34" s="9"/>
      <c r="D34" s="9"/>
      <c r="E34" s="74"/>
      <c r="F34" s="7">
        <v>3183</v>
      </c>
    </row>
    <row r="35" spans="1:6" x14ac:dyDescent="0.25">
      <c r="A35" s="99"/>
      <c r="B35" s="101" t="s">
        <v>218</v>
      </c>
      <c r="C35" s="102"/>
      <c r="D35" s="103"/>
      <c r="E35" s="101">
        <f>F33+F19+F34</f>
        <v>3683.5</v>
      </c>
      <c r="F35" s="103"/>
    </row>
    <row r="36" spans="1:6" x14ac:dyDescent="0.25">
      <c r="A36" s="100"/>
      <c r="B36" s="104"/>
      <c r="C36" s="105"/>
      <c r="D36" s="106"/>
      <c r="E36" s="104"/>
      <c r="F36" s="106"/>
    </row>
    <row r="37" spans="1:6" x14ac:dyDescent="0.25">
      <c r="A37" s="26"/>
      <c r="B37" s="108" t="s">
        <v>86</v>
      </c>
      <c r="C37" s="109"/>
      <c r="D37" s="110"/>
      <c r="E37" s="108">
        <v>367.02</v>
      </c>
      <c r="F37" s="110"/>
    </row>
    <row r="38" spans="1:6" x14ac:dyDescent="0.25">
      <c r="A38" s="26"/>
      <c r="B38" s="111"/>
      <c r="C38" s="112"/>
      <c r="D38" s="113"/>
      <c r="E38" s="111"/>
      <c r="F38" s="113"/>
    </row>
    <row r="39" spans="1:6" x14ac:dyDescent="0.25">
      <c r="A39" s="26"/>
      <c r="B39" s="108" t="s">
        <v>475</v>
      </c>
      <c r="C39" s="109"/>
      <c r="D39" s="110"/>
      <c r="E39" s="108">
        <v>1500</v>
      </c>
      <c r="F39" s="110"/>
    </row>
    <row r="40" spans="1:6" x14ac:dyDescent="0.25">
      <c r="A40" s="26"/>
      <c r="B40" s="111"/>
      <c r="C40" s="112"/>
      <c r="D40" s="113"/>
      <c r="E40" s="111"/>
      <c r="F40" s="113"/>
    </row>
    <row r="41" spans="1:6" x14ac:dyDescent="0.25">
      <c r="A41" s="26"/>
      <c r="B41" s="108" t="s">
        <v>474</v>
      </c>
      <c r="C41" s="109"/>
      <c r="D41" s="110"/>
      <c r="E41" s="108">
        <f>E35-E37-E39</f>
        <v>1816.48</v>
      </c>
      <c r="F41" s="110"/>
    </row>
    <row r="42" spans="1:6" x14ac:dyDescent="0.25">
      <c r="A42" s="26"/>
      <c r="B42" s="111"/>
      <c r="C42" s="112"/>
      <c r="D42" s="113"/>
      <c r="E42" s="111"/>
      <c r="F42" s="113"/>
    </row>
  </sheetData>
  <mergeCells count="13">
    <mergeCell ref="B41:D42"/>
    <mergeCell ref="E41:F42"/>
    <mergeCell ref="A35:A36"/>
    <mergeCell ref="B35:D36"/>
    <mergeCell ref="E35:F36"/>
    <mergeCell ref="B37:D38"/>
    <mergeCell ref="E37:F38"/>
    <mergeCell ref="B1:D1"/>
    <mergeCell ref="B2:D2"/>
    <mergeCell ref="B4:E4"/>
    <mergeCell ref="B20:E20"/>
    <mergeCell ref="B39:D40"/>
    <mergeCell ref="E39:F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2021-04-19T16:38:38Z</dcterms:modified>
</cp:coreProperties>
</file>